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6"/>
  <workbookPr filterPrivacy="1"/>
  <xr:revisionPtr revIDLastSave="0" documentId="13_ncr:1_{3494A973-811B-4EA2-996E-D144D825FCE9}" xr6:coauthVersionLast="36" xr6:coauthVersionMax="36" xr10:uidLastSave="{00000000-0000-0000-0000-000000000000}"/>
  <bookViews>
    <workbookView xWindow="0" yWindow="0" windowWidth="19200" windowHeight="11385" activeTab="1" xr2:uid="{00000000-000D-0000-FFFF-FFFF00000000}"/>
  </bookViews>
  <sheets>
    <sheet name="1 AG" sheetId="2" r:id="rId1"/>
    <sheet name="STUDII-2AG217" sheetId="4" r:id="rId2"/>
    <sheet name="CAMIN-3AG" sheetId="6" r:id="rId3"/>
  </sheets>
  <externalReferences>
    <externalReference r:id="rId4"/>
  </externalReferences>
  <definedNames>
    <definedName name="de" localSheetId="2">'[1]Кап. затраты'!#REF!</definedName>
    <definedName name="de" localSheetId="1">'[1]Кап. затраты'!#REF!</definedName>
    <definedName name="de">'[1]Кап. затраты'!#REF!</definedName>
    <definedName name="deks" localSheetId="2">'[1]Кап. затраты'!#REF!</definedName>
    <definedName name="deks" localSheetId="1">'[1]Кап. затраты'!#REF!</definedName>
    <definedName name="deks">'[1]Кап. затраты'!#REF!</definedName>
    <definedName name="desks_" localSheetId="2">'[1]Кап. затраты'!#REF!</definedName>
    <definedName name="desks_" localSheetId="1">'[1]Кап. затраты'!#REF!</definedName>
    <definedName name="desks_">'[1]Кап. затраты'!#REF!</definedName>
    <definedName name="desks_class" localSheetId="2">'[1]Кап. затраты'!#REF!</definedName>
    <definedName name="desks_class" localSheetId="1">'[1]Кап. затраты'!#REF!</definedName>
    <definedName name="desks_class">'[1]Кап. затраты'!#REF!</definedName>
    <definedName name="euro" localSheetId="2">'[1]Кап. затраты'!#REF!</definedName>
    <definedName name="euro" localSheetId="1">'[1]Кап. затраты'!#REF!</definedName>
    <definedName name="euro">'[1]Кап. затраты'!#REF!</definedName>
    <definedName name="h" localSheetId="2">'[1]Кап. затраты'!#REF!</definedName>
    <definedName name="h" localSheetId="1">'[1]Кап. затраты'!#REF!</definedName>
    <definedName name="h">'[1]Кап. затраты'!#REF!</definedName>
    <definedName name="hit" localSheetId="2">'[1]Кап. затраты'!#REF!</definedName>
    <definedName name="hit" localSheetId="1">'[1]Кап. затраты'!#REF!</definedName>
    <definedName name="hit">'[1]Кап. затраты'!#REF!</definedName>
    <definedName name="nou" localSheetId="2">'[1]Кап. затраты'!#REF!</definedName>
    <definedName name="nou" localSheetId="1">'[1]Кап. затраты'!#REF!</definedName>
    <definedName name="nou">'[1]Кап. затраты'!#REF!</definedName>
    <definedName name="_xlnm.Print_Area" localSheetId="0">'1 AG'!$A$1:$F$55</definedName>
    <definedName name="_xlnm.Print_Area" localSheetId="2">'CAMIN-3AG'!$A$1:$O$64</definedName>
    <definedName name="_xlnm.Print_Area" localSheetId="1">'STUDII-2AG217'!$A$1:$O$76</definedName>
    <definedName name="_xlnm.Print_Titles" localSheetId="2">'CAMIN-3AG'!$A:$A</definedName>
    <definedName name="_xlnm.Print_Titles" localSheetId="1">'STUDII-2AG217'!$A:$A</definedName>
    <definedName name="vechi" localSheetId="2">'[1]Кап. затраты'!#REF!</definedName>
    <definedName name="vechi" localSheetId="1">'[1]Кап. затраты'!#REF!</definedName>
    <definedName name="vechi">'[1]Кап. затраты'!#REF!</definedName>
  </definedNames>
  <calcPr calcId="191029"/>
</workbook>
</file>

<file path=xl/calcChain.xml><?xml version="1.0" encoding="utf-8"?>
<calcChain xmlns="http://schemas.openxmlformats.org/spreadsheetml/2006/main">
  <c r="E26" i="4" l="1"/>
  <c r="D26" i="4"/>
  <c r="D17" i="2" l="1"/>
  <c r="L49" i="4" l="1"/>
  <c r="M49" i="4"/>
  <c r="N49" i="4"/>
  <c r="O49" i="4"/>
  <c r="O64" i="4"/>
  <c r="N64" i="4"/>
  <c r="L64" i="4"/>
  <c r="M64" i="4"/>
  <c r="L47" i="4"/>
  <c r="M47" i="4"/>
  <c r="N47" i="4"/>
  <c r="O47" i="4"/>
  <c r="L43" i="4"/>
  <c r="M43" i="4"/>
  <c r="N43" i="4"/>
  <c r="O43" i="4"/>
  <c r="L44" i="4"/>
  <c r="M44" i="4"/>
  <c r="N44" i="4"/>
  <c r="O44" i="4"/>
  <c r="L27" i="4"/>
  <c r="M27" i="4"/>
  <c r="N27" i="4"/>
  <c r="O27" i="4"/>
  <c r="L28" i="4"/>
  <c r="M28" i="4"/>
  <c r="N28" i="4"/>
  <c r="O28" i="4"/>
  <c r="L29" i="4"/>
  <c r="M29" i="4"/>
  <c r="N29" i="4"/>
  <c r="O29" i="4"/>
  <c r="L30" i="4"/>
  <c r="M30" i="4"/>
  <c r="N30" i="4"/>
  <c r="O30" i="4"/>
  <c r="L31" i="4"/>
  <c r="M31" i="4"/>
  <c r="N31" i="4"/>
  <c r="O31" i="4"/>
  <c r="L32" i="4"/>
  <c r="M32" i="4"/>
  <c r="N32" i="4"/>
  <c r="O32" i="4"/>
  <c r="L33" i="4"/>
  <c r="M33" i="4"/>
  <c r="N33" i="4"/>
  <c r="O33" i="4"/>
  <c r="L34" i="4"/>
  <c r="M34" i="4"/>
  <c r="N34" i="4"/>
  <c r="O34" i="4"/>
  <c r="L35" i="4"/>
  <c r="M35" i="4"/>
  <c r="N35" i="4"/>
  <c r="O35" i="4"/>
  <c r="L36" i="4"/>
  <c r="M36" i="4"/>
  <c r="N36" i="4"/>
  <c r="O36" i="4"/>
  <c r="L37" i="4"/>
  <c r="M37" i="4"/>
  <c r="N37" i="4"/>
  <c r="O37" i="4"/>
  <c r="L38" i="4"/>
  <c r="M38" i="4"/>
  <c r="N38" i="4"/>
  <c r="O38" i="4"/>
  <c r="L39" i="4"/>
  <c r="M39" i="4"/>
  <c r="N39" i="4"/>
  <c r="O39" i="4"/>
  <c r="L40" i="4"/>
  <c r="M40" i="4"/>
  <c r="N40" i="4"/>
  <c r="O40" i="4"/>
  <c r="L41" i="4"/>
  <c r="M41" i="4"/>
  <c r="N41" i="4"/>
  <c r="O41" i="4"/>
  <c r="L23" i="4"/>
  <c r="M23" i="4"/>
  <c r="N23" i="4"/>
  <c r="O23" i="4"/>
  <c r="O24" i="4"/>
  <c r="L24" i="4"/>
  <c r="M24" i="4"/>
  <c r="N24" i="4"/>
  <c r="N25" i="4"/>
  <c r="O25" i="4"/>
  <c r="M25" i="4"/>
  <c r="L51" i="6"/>
  <c r="M51" i="6"/>
  <c r="O51" i="6"/>
  <c r="N51" i="6"/>
  <c r="L25" i="4" l="1"/>
  <c r="G26" i="6" l="1"/>
  <c r="O47" i="6" l="1"/>
  <c r="Q58" i="4"/>
  <c r="O60" i="4"/>
  <c r="G60" i="4"/>
  <c r="O62" i="4"/>
  <c r="O63" i="4"/>
  <c r="O49" i="6"/>
  <c r="O50" i="6"/>
  <c r="O48" i="6"/>
  <c r="O35" i="6"/>
  <c r="O33" i="6" s="1"/>
  <c r="O34" i="6"/>
  <c r="O28" i="6"/>
  <c r="O29" i="6"/>
  <c r="O30" i="6"/>
  <c r="O31" i="6"/>
  <c r="O32" i="6"/>
  <c r="O27" i="6"/>
  <c r="O25" i="6"/>
  <c r="O24" i="6"/>
  <c r="O23" i="6"/>
  <c r="G21" i="4"/>
  <c r="F44" i="2" l="1"/>
  <c r="O21" i="6"/>
  <c r="O26" i="6"/>
  <c r="L59" i="4" l="1"/>
  <c r="F44" i="6" l="1"/>
  <c r="G44" i="6"/>
  <c r="F38" i="6"/>
  <c r="G38" i="6"/>
  <c r="F36" i="6"/>
  <c r="G36" i="6"/>
  <c r="F33" i="6"/>
  <c r="G33" i="6"/>
  <c r="F26" i="6"/>
  <c r="G21" i="6"/>
  <c r="G20" i="6" s="1"/>
  <c r="F34" i="2" l="1"/>
  <c r="G52" i="6"/>
  <c r="I26" i="4"/>
  <c r="H26" i="4"/>
  <c r="O21" i="4" l="1"/>
  <c r="F37" i="2" s="1"/>
  <c r="C42" i="2"/>
  <c r="D26" i="6" l="1"/>
  <c r="N24" i="6" l="1"/>
  <c r="N25" i="6"/>
  <c r="E19" i="2" l="1"/>
  <c r="F19" i="2"/>
  <c r="O50" i="4"/>
  <c r="O51" i="4"/>
  <c r="O52" i="4"/>
  <c r="O53" i="4"/>
  <c r="O54" i="4"/>
  <c r="O55" i="4"/>
  <c r="O56" i="4"/>
  <c r="O58" i="4"/>
  <c r="O59" i="4"/>
  <c r="O61" i="4"/>
  <c r="N50" i="4"/>
  <c r="N51" i="4"/>
  <c r="N52" i="4"/>
  <c r="N53" i="4"/>
  <c r="N54" i="4"/>
  <c r="N55" i="4"/>
  <c r="N56" i="4"/>
  <c r="N58" i="4"/>
  <c r="N59" i="4"/>
  <c r="N61" i="4"/>
  <c r="N62" i="4"/>
  <c r="M50" i="4"/>
  <c r="M51" i="4"/>
  <c r="M52" i="4"/>
  <c r="M53" i="4"/>
  <c r="M54" i="4"/>
  <c r="M55" i="4"/>
  <c r="M56" i="4"/>
  <c r="M58" i="4"/>
  <c r="M59" i="4"/>
  <c r="M61" i="4"/>
  <c r="M62" i="4"/>
  <c r="L50" i="4"/>
  <c r="L51" i="4"/>
  <c r="L52" i="4"/>
  <c r="L53" i="4"/>
  <c r="L54" i="4"/>
  <c r="L55" i="4"/>
  <c r="L56" i="4"/>
  <c r="L58" i="4"/>
  <c r="L61" i="4"/>
  <c r="L62" i="4"/>
  <c r="M39" i="6"/>
  <c r="N39" i="6"/>
  <c r="O39" i="6"/>
  <c r="M37" i="6"/>
  <c r="M36" i="6" s="1"/>
  <c r="N37" i="6"/>
  <c r="N36" i="6" s="1"/>
  <c r="O37" i="6"/>
  <c r="O36" i="6" s="1"/>
  <c r="L37" i="6"/>
  <c r="L36" i="6" s="1"/>
  <c r="N35" i="6"/>
  <c r="M35" i="6"/>
  <c r="M34" i="6"/>
  <c r="N34" i="6"/>
  <c r="L35" i="6"/>
  <c r="L34" i="6"/>
  <c r="N28" i="6"/>
  <c r="N29" i="6"/>
  <c r="N30" i="6"/>
  <c r="N31" i="6"/>
  <c r="N32" i="6"/>
  <c r="M28" i="6"/>
  <c r="M29" i="6"/>
  <c r="M30" i="6"/>
  <c r="M31" i="6"/>
  <c r="M32" i="6"/>
  <c r="M27" i="6"/>
  <c r="N27" i="6"/>
  <c r="L28" i="6"/>
  <c r="L29" i="6"/>
  <c r="L30" i="6"/>
  <c r="L31" i="6"/>
  <c r="L32" i="6"/>
  <c r="L27" i="6"/>
  <c r="M24" i="6"/>
  <c r="M25" i="6"/>
  <c r="L24" i="6"/>
  <c r="L25" i="6"/>
  <c r="O40" i="6"/>
  <c r="O41" i="6"/>
  <c r="O42" i="6"/>
  <c r="O43" i="6"/>
  <c r="O45" i="6"/>
  <c r="F42" i="2" s="1"/>
  <c r="O46" i="6"/>
  <c r="E36" i="6"/>
  <c r="H36" i="6"/>
  <c r="I36" i="6"/>
  <c r="J36" i="6"/>
  <c r="K36" i="6"/>
  <c r="D36" i="6"/>
  <c r="H33" i="6"/>
  <c r="I33" i="6"/>
  <c r="J33" i="6"/>
  <c r="K33" i="6"/>
  <c r="D60" i="4"/>
  <c r="E60" i="4"/>
  <c r="N43" i="6"/>
  <c r="N42" i="6"/>
  <c r="N41" i="6"/>
  <c r="N40" i="6"/>
  <c r="M43" i="6"/>
  <c r="M42" i="6"/>
  <c r="M41" i="6"/>
  <c r="M40" i="6"/>
  <c r="L43" i="6"/>
  <c r="L42" i="6"/>
  <c r="L41" i="6"/>
  <c r="L40" i="6"/>
  <c r="L39" i="6"/>
  <c r="O44" i="6" l="1"/>
  <c r="L33" i="6"/>
  <c r="M33" i="6"/>
  <c r="L26" i="6"/>
  <c r="M26" i="6"/>
  <c r="O38" i="6"/>
  <c r="N33" i="6"/>
  <c r="N26" i="6"/>
  <c r="D21" i="4"/>
  <c r="F21" i="6" l="1"/>
  <c r="F20" i="6" s="1"/>
  <c r="E21" i="6"/>
  <c r="D21" i="6"/>
  <c r="E34" i="2" l="1"/>
  <c r="F52" i="6"/>
  <c r="N23" i="6"/>
  <c r="L23" i="6"/>
  <c r="L21" i="6" s="1"/>
  <c r="M23" i="6"/>
  <c r="N21" i="4"/>
  <c r="K21" i="6" l="1"/>
  <c r="J21" i="6"/>
  <c r="I21" i="6"/>
  <c r="H21" i="6"/>
  <c r="K47" i="6"/>
  <c r="J47" i="6"/>
  <c r="I47" i="6"/>
  <c r="H47" i="6"/>
  <c r="G47" i="6"/>
  <c r="F47" i="6"/>
  <c r="E47" i="6"/>
  <c r="E33" i="6"/>
  <c r="D33" i="6"/>
  <c r="H45" i="4"/>
  <c r="F45" i="4"/>
  <c r="E33" i="2" s="1"/>
  <c r="K42" i="4"/>
  <c r="J42" i="4"/>
  <c r="I42" i="4"/>
  <c r="H42" i="4"/>
  <c r="G42" i="4"/>
  <c r="F42" i="4"/>
  <c r="N42" i="4" s="1"/>
  <c r="E40" i="2" s="1"/>
  <c r="E42" i="4"/>
  <c r="D42" i="4"/>
  <c r="L42" i="4" s="1"/>
  <c r="D19" i="2"/>
  <c r="C19" i="2"/>
  <c r="O42" i="4" l="1"/>
  <c r="F40" i="2" s="1"/>
  <c r="M42" i="4"/>
  <c r="N49" i="6" l="1"/>
  <c r="M49" i="6"/>
  <c r="L49" i="6"/>
  <c r="N48" i="6"/>
  <c r="N47" i="6" s="1"/>
  <c r="M48" i="6"/>
  <c r="M47" i="6" s="1"/>
  <c r="L48" i="6"/>
  <c r="D47" i="6"/>
  <c r="N46" i="6"/>
  <c r="M46" i="6"/>
  <c r="L46" i="6"/>
  <c r="N45" i="6"/>
  <c r="E42" i="2" s="1"/>
  <c r="M45" i="6"/>
  <c r="L45" i="6"/>
  <c r="K44" i="6"/>
  <c r="J44" i="6"/>
  <c r="I44" i="6"/>
  <c r="H44" i="6"/>
  <c r="E44" i="6"/>
  <c r="D44" i="6"/>
  <c r="N38" i="6"/>
  <c r="M38" i="6"/>
  <c r="L38" i="6"/>
  <c r="L20" i="6" s="1"/>
  <c r="L52" i="6" s="1"/>
  <c r="K38" i="6"/>
  <c r="J38" i="6"/>
  <c r="I38" i="6"/>
  <c r="H38" i="6"/>
  <c r="E38" i="6"/>
  <c r="D38" i="6"/>
  <c r="D20" i="6" s="1"/>
  <c r="D52" i="6" s="1"/>
  <c r="K26" i="6"/>
  <c r="J26" i="6"/>
  <c r="I26" i="6"/>
  <c r="I20" i="6" s="1"/>
  <c r="I52" i="6" s="1"/>
  <c r="H26" i="6"/>
  <c r="E26" i="6"/>
  <c r="E20" i="6" l="1"/>
  <c r="E52" i="6" s="1"/>
  <c r="H20" i="6"/>
  <c r="H52" i="6" s="1"/>
  <c r="J20" i="6"/>
  <c r="J52" i="6" s="1"/>
  <c r="K20" i="6"/>
  <c r="K52" i="6" s="1"/>
  <c r="O20" i="6"/>
  <c r="O52" i="6" s="1"/>
  <c r="M44" i="6"/>
  <c r="D42" i="2"/>
  <c r="L44" i="6"/>
  <c r="L47" i="6"/>
  <c r="N44" i="6"/>
  <c r="N21" i="6"/>
  <c r="M21" i="6"/>
  <c r="M20" i="6" l="1"/>
  <c r="M52" i="6" s="1"/>
  <c r="N20" i="6"/>
  <c r="N52" i="6" s="1"/>
  <c r="E37" i="2"/>
  <c r="I45" i="4"/>
  <c r="M46" i="4"/>
  <c r="K45" i="4"/>
  <c r="K60" i="4"/>
  <c r="J60" i="4"/>
  <c r="I60" i="4"/>
  <c r="M60" i="4" s="1"/>
  <c r="H60" i="4"/>
  <c r="L60" i="4" s="1"/>
  <c r="F60" i="4"/>
  <c r="N60" i="4" s="1"/>
  <c r="K57" i="4"/>
  <c r="J57" i="4"/>
  <c r="I57" i="4"/>
  <c r="H57" i="4"/>
  <c r="G57" i="4"/>
  <c r="F57" i="4"/>
  <c r="E57" i="4"/>
  <c r="D57" i="4"/>
  <c r="K48" i="4"/>
  <c r="J48" i="4"/>
  <c r="I48" i="4"/>
  <c r="H48" i="4"/>
  <c r="G48" i="4"/>
  <c r="F48" i="4"/>
  <c r="E48" i="4"/>
  <c r="D48" i="4"/>
  <c r="K26" i="4"/>
  <c r="J26" i="4"/>
  <c r="G26" i="4"/>
  <c r="F26" i="4"/>
  <c r="M26" i="4"/>
  <c r="K21" i="4"/>
  <c r="J21" i="4"/>
  <c r="I21" i="4"/>
  <c r="H21" i="4"/>
  <c r="F21" i="4"/>
  <c r="E21" i="4"/>
  <c r="O46" i="4" l="1"/>
  <c r="N46" i="4"/>
  <c r="J45" i="4"/>
  <c r="N45" i="4" s="1"/>
  <c r="E43" i="2" s="1"/>
  <c r="L46" i="4"/>
  <c r="D45" i="4"/>
  <c r="N57" i="4"/>
  <c r="E41" i="2" s="1"/>
  <c r="O57" i="4"/>
  <c r="F41" i="2" s="1"/>
  <c r="K20" i="4"/>
  <c r="K65" i="4" s="1"/>
  <c r="I20" i="4"/>
  <c r="I65" i="4" s="1"/>
  <c r="G45" i="4"/>
  <c r="O26" i="4"/>
  <c r="F38" i="2" s="1"/>
  <c r="E45" i="4"/>
  <c r="E20" i="4" s="1"/>
  <c r="E65" i="4" s="1"/>
  <c r="N48" i="4"/>
  <c r="E39" i="2" s="1"/>
  <c r="O48" i="4"/>
  <c r="F39" i="2" s="1"/>
  <c r="M48" i="4"/>
  <c r="L48" i="4"/>
  <c r="L57" i="4"/>
  <c r="C41" i="2" s="1"/>
  <c r="M57" i="4"/>
  <c r="D41" i="2" s="1"/>
  <c r="N26" i="4"/>
  <c r="L26" i="4"/>
  <c r="L21" i="4"/>
  <c r="M21" i="4"/>
  <c r="H20" i="4"/>
  <c r="H65" i="4" s="1"/>
  <c r="F20" i="4"/>
  <c r="F65" i="4" s="1"/>
  <c r="F18" i="2"/>
  <c r="E18" i="2"/>
  <c r="D18" i="2"/>
  <c r="C18" i="2"/>
  <c r="J20" i="4" l="1"/>
  <c r="J65" i="4" s="1"/>
  <c r="L45" i="4"/>
  <c r="D20" i="4"/>
  <c r="D65" i="4" s="1"/>
  <c r="E35" i="2"/>
  <c r="E38" i="2"/>
  <c r="G20" i="4"/>
  <c r="G65" i="4" s="1"/>
  <c r="F33" i="2"/>
  <c r="O45" i="4"/>
  <c r="F43" i="2" s="1"/>
  <c r="F35" i="2" s="1"/>
  <c r="E29" i="2"/>
  <c r="E27" i="2" s="1"/>
  <c r="E17" i="2" s="1"/>
  <c r="D35" i="2"/>
  <c r="D27" i="2"/>
  <c r="M45" i="4"/>
  <c r="C35" i="2"/>
  <c r="L20" i="4"/>
  <c r="L65" i="4" s="1"/>
  <c r="N20" i="4"/>
  <c r="N65" i="4" s="1"/>
  <c r="C27" i="2" l="1"/>
  <c r="C17" i="2" s="1"/>
  <c r="F29" i="2"/>
  <c r="F27" i="2" s="1"/>
  <c r="F17" i="2" s="1"/>
  <c r="O20" i="4"/>
  <c r="O65" i="4" s="1"/>
  <c r="M20" i="4"/>
  <c r="M65" i="4" s="1"/>
</calcChain>
</file>

<file path=xl/sharedStrings.xml><?xml version="1.0" encoding="utf-8"?>
<sst xmlns="http://schemas.openxmlformats.org/spreadsheetml/2006/main" count="357" uniqueCount="149">
  <si>
    <t>Indicatorii</t>
  </si>
  <si>
    <t>Cod rînd</t>
  </si>
  <si>
    <t xml:space="preserve">    VENITURI,  total</t>
  </si>
  <si>
    <t>1. Venituri proprii</t>
  </si>
  <si>
    <t>inclusiv:</t>
  </si>
  <si>
    <t>1.1.1 taxa de studii, conform contractelor</t>
  </si>
  <si>
    <t>0111</t>
  </si>
  <si>
    <t>1.1.2 alte taxe de instruire</t>
  </si>
  <si>
    <t>0112</t>
  </si>
  <si>
    <t>1.1.3 taxa de întreținere în cămine</t>
  </si>
  <si>
    <t>0113</t>
  </si>
  <si>
    <t>1.1.4 alimentația în cantine</t>
  </si>
  <si>
    <t>1.1.5 altele</t>
  </si>
  <si>
    <t>0115</t>
  </si>
  <si>
    <t>1.2. Incasari de la darea în arendă</t>
  </si>
  <si>
    <t xml:space="preserve">2. Transferuri de la bugetul de stat      </t>
  </si>
  <si>
    <t xml:space="preserve"> COSTURI și CHELTUIELI,  total</t>
  </si>
  <si>
    <t>din care:</t>
  </si>
  <si>
    <t>Cheltuieli cu personalul</t>
  </si>
  <si>
    <t>Cheltuieli pentru procurarea imobilizărilor corporale</t>
  </si>
  <si>
    <t>Cheltuieli privind reparaţia capitală a  imobilizărilor corporale</t>
  </si>
  <si>
    <t>Cheltuieli privind amortizarea și deprecierea</t>
  </si>
  <si>
    <t>Alte cheltuieli</t>
  </si>
  <si>
    <t>Conducător</t>
  </si>
  <si>
    <t>(semnatura)</t>
  </si>
  <si>
    <t>(numele, prenumele)</t>
  </si>
  <si>
    <t>Aprobat prin ordinul Ministrului  Finanţelor al Republicii Moldova</t>
  </si>
  <si>
    <r>
      <t xml:space="preserve">INFORMATIE </t>
    </r>
    <r>
      <rPr>
        <sz val="14"/>
        <rFont val="Times New Roman CE"/>
        <charset val="204"/>
      </rPr>
      <t xml:space="preserve"> </t>
    </r>
  </si>
  <si>
    <t>Cod</t>
  </si>
  <si>
    <t>x</t>
  </si>
  <si>
    <t xml:space="preserve">  Denumirea indicatorilor</t>
  </si>
  <si>
    <t>cod rînd</t>
  </si>
  <si>
    <t>unitatea de măsură</t>
  </si>
  <si>
    <t>aprobate anual</t>
  </si>
  <si>
    <t>precizate anual</t>
  </si>
  <si>
    <t>executat pe perioada de gestiune</t>
  </si>
  <si>
    <t>mii lei</t>
  </si>
  <si>
    <t>Burse</t>
  </si>
  <si>
    <t>Notă: a) Prezenta informație se întocmeşte de către instituţiile publice şi se prezintă organului ierarhic superior (fondator);</t>
  </si>
  <si>
    <t xml:space="preserve">           c) Datele se completează cu o singură cifră după virgulă.</t>
  </si>
  <si>
    <r>
      <t xml:space="preserve">INFORMATIE </t>
    </r>
    <r>
      <rPr>
        <sz val="14"/>
        <rFont val="Times New Roman CE"/>
        <charset val="204"/>
      </rPr>
      <t xml:space="preserve"> privind cheltuielile</t>
    </r>
  </si>
  <si>
    <t>Costurile şi cheltuielile din alocaţiile transferate de la buget</t>
  </si>
  <si>
    <t>Costurile şi cheltuielile din veniturile  proprii
 (din taxa de studii)</t>
  </si>
  <si>
    <t>Costuri şi cheltuieli, total</t>
  </si>
  <si>
    <t>efective pe perioada de gestiune</t>
  </si>
  <si>
    <t>Cosumuri şi cheltuieli, total</t>
  </si>
  <si>
    <t>Cheltuieli cu personalul, total</t>
  </si>
  <si>
    <t>Retribuirea muncii</t>
  </si>
  <si>
    <t>Contribuții de asigurări sociale de stat obligatorii</t>
  </si>
  <si>
    <t>Primele de asig.oblig. de asist. medic. achitate de patron</t>
  </si>
  <si>
    <r>
      <t xml:space="preserve">Consumuri și cheltuieli aferente serviciilor, </t>
    </r>
    <r>
      <rPr>
        <i/>
        <sz val="10"/>
        <rFont val="Times New Roman CE"/>
        <charset val="204"/>
      </rPr>
      <t>din care</t>
    </r>
    <r>
      <rPr>
        <sz val="10"/>
        <rFont val="Times New Roman CE"/>
        <charset val="204"/>
      </rPr>
      <t>:</t>
    </r>
  </si>
  <si>
    <t>Servicii energetice și comunale</t>
  </si>
  <si>
    <t>Servicii informaționale și de telecomunicații</t>
  </si>
  <si>
    <t>Servicii de locațiune</t>
  </si>
  <si>
    <t>Servicii de transport</t>
  </si>
  <si>
    <t>Servicii de reparații curente</t>
  </si>
  <si>
    <t>Formare profesională</t>
  </si>
  <si>
    <t>Deplasări de serviciu</t>
  </si>
  <si>
    <t>Servicii de abonare la ediții periodice</t>
  </si>
  <si>
    <t>Servicii editoriale</t>
  </si>
  <si>
    <t>Servicii de pază</t>
  </si>
  <si>
    <t>Servicii de protocol</t>
  </si>
  <si>
    <t>servicii poștale</t>
  </si>
  <si>
    <t>servicii judiciare</t>
  </si>
  <si>
    <t>servicii bancare</t>
  </si>
  <si>
    <t>Alte servicii</t>
  </si>
  <si>
    <r>
      <t xml:space="preserve">Consumuri și cheltuieli materiale, </t>
    </r>
    <r>
      <rPr>
        <i/>
        <sz val="10"/>
        <rFont val="Times New Roman CE"/>
        <charset val="204"/>
      </rPr>
      <t>inclusiv:</t>
    </r>
  </si>
  <si>
    <t>Combustibil, carburanți și lubrifianți</t>
  </si>
  <si>
    <t>Piese de schimb</t>
  </si>
  <si>
    <t>Produse alimentare</t>
  </si>
  <si>
    <t>Medicamente și materiale sanitare</t>
  </si>
  <si>
    <t>Materiale pentru scopuri didactice, ştiinţifice şi alte scopuri</t>
  </si>
  <si>
    <t>Materiale de uz gospodăresc și rechizite de birou</t>
  </si>
  <si>
    <t>Materiale de construcție</t>
  </si>
  <si>
    <t>Accesorii de pat, îmbrăcăminte și încălțăminte</t>
  </si>
  <si>
    <t>Alte materiale</t>
  </si>
  <si>
    <r>
      <rPr>
        <b/>
        <sz val="10"/>
        <rFont val="Times New Roman CE"/>
        <charset val="204"/>
      </rPr>
      <t>Prestații sociale,</t>
    </r>
    <r>
      <rPr>
        <sz val="10"/>
        <rFont val="Times New Roman CE"/>
        <charset val="204"/>
      </rPr>
      <t xml:space="preserve"> </t>
    </r>
    <r>
      <rPr>
        <i/>
        <sz val="10"/>
        <rFont val="Times New Roman CE"/>
        <charset val="204"/>
      </rPr>
      <t>din care:</t>
    </r>
  </si>
  <si>
    <t>Indemnizații la încetarea contractului 
de muncă</t>
  </si>
  <si>
    <t>Indemnizaţii pentru incapacitatea temporară de muncă</t>
  </si>
  <si>
    <r>
      <t xml:space="preserve">Alte cheltuieli, </t>
    </r>
    <r>
      <rPr>
        <i/>
        <sz val="10"/>
        <rFont val="Times New Roman"/>
        <family val="1"/>
        <charset val="204"/>
      </rPr>
      <t>din care:</t>
    </r>
  </si>
  <si>
    <t>Alte cheltuieli în bază de contracte cu persoane fizice</t>
  </si>
  <si>
    <r>
      <t xml:space="preserve">Cheltuieli pentru procurarea imobilizărilor corporale, </t>
    </r>
    <r>
      <rPr>
        <i/>
        <sz val="10"/>
        <rFont val="Times New Roman CE"/>
        <charset val="204"/>
      </rPr>
      <t>inclusiv:</t>
    </r>
  </si>
  <si>
    <t>imobile</t>
  </si>
  <si>
    <t>alte mijloace fixe</t>
  </si>
  <si>
    <r>
      <t xml:space="preserve">Cheltuieli privind reparația capitală a imobilizărilor corporale, </t>
    </r>
    <r>
      <rPr>
        <i/>
        <sz val="10"/>
        <rFont val="Times New Roman CE"/>
        <charset val="204"/>
      </rPr>
      <t>inclusiv:</t>
    </r>
  </si>
  <si>
    <t>Amortizarea activelor nemateriale</t>
  </si>
  <si>
    <t>pers.</t>
  </si>
  <si>
    <t>lei</t>
  </si>
  <si>
    <t xml:space="preserve">           b) Organul ierarhic superior (fondator) generalizează informația şi  prezintă Ministerului Finanţelor cu anexarea copiei formularelor pe fiecare instituție;</t>
  </si>
  <si>
    <t>Costurile şi cheltuielile din veniturile  proprii
 (din taxa de cazare)</t>
  </si>
  <si>
    <t>Numărul mediu de locatari</t>
  </si>
  <si>
    <t>Costul mediu a unui loc</t>
  </si>
  <si>
    <t>"  _____ " ___________________20___</t>
  </si>
  <si>
    <t>0114</t>
  </si>
  <si>
    <t>Consumuri și cheltuieli materiale</t>
  </si>
  <si>
    <t>Prestații sociale (indemnizații, compensații...)</t>
  </si>
  <si>
    <t>Consumuri şi cheltuieli, total</t>
  </si>
  <si>
    <t>Contabil-șef</t>
  </si>
  <si>
    <t>2.2 Burse</t>
  </si>
  <si>
    <t>2.3 Cămine</t>
  </si>
  <si>
    <t>Şeful secției planificare</t>
  </si>
  <si>
    <t>Raport  nr.1ag</t>
  </si>
  <si>
    <t>Raport  nr.2ag</t>
  </si>
  <si>
    <t>Raport  nr.3ag</t>
  </si>
  <si>
    <t>de întreținere a căminelor instituțiilor de învățămînt la  autogestiune</t>
  </si>
  <si>
    <t>Numărul mediu de elevi/studenţi</t>
  </si>
  <si>
    <t>Costul mediu a unui elev/student</t>
  </si>
  <si>
    <t>1.3. Incasari de la granturi, sponsorizări și donații</t>
  </si>
  <si>
    <t>Costuri și cheltuieli aferente serviciilor</t>
  </si>
  <si>
    <t xml:space="preserve"> b) Organul ierarhic superior (fondator) generalizează informația şi  prezintă Ministerului Finanţelor cu anexarea copiei formularelor pe fiecare instituție;</t>
  </si>
  <si>
    <r>
      <t>2.1 Comanda de stat</t>
    </r>
    <r>
      <rPr>
        <i/>
        <sz val="11"/>
        <color indexed="8"/>
        <rFont val="Times New Roman"/>
        <family val="1"/>
        <charset val="204"/>
      </rPr>
      <t>(fără burse),</t>
    </r>
    <r>
      <rPr>
        <i/>
        <sz val="7.5"/>
        <color indexed="8"/>
        <rFont val="Times New Roman"/>
        <family val="1"/>
        <charset val="204"/>
      </rPr>
      <t>inclusiv (P3):</t>
    </r>
    <r>
      <rPr>
        <i/>
        <sz val="10"/>
        <color indexed="8"/>
        <rFont val="Times New Roman"/>
        <family val="1"/>
        <charset val="204"/>
      </rPr>
      <t xml:space="preserve"> </t>
    </r>
    <r>
      <rPr>
        <b/>
        <i/>
        <sz val="10"/>
        <color indexed="8"/>
        <rFont val="Times New Roman"/>
        <family val="1"/>
        <charset val="204"/>
      </rPr>
      <t xml:space="preserve"> </t>
    </r>
    <r>
      <rPr>
        <b/>
        <i/>
        <sz val="11"/>
        <color indexed="8"/>
        <rFont val="Times New Roman"/>
        <family val="1"/>
        <charset val="204"/>
      </rPr>
      <t xml:space="preserve">               </t>
    </r>
  </si>
  <si>
    <r>
      <t xml:space="preserve">1.1. Incasari de la prestarea serviciilor contra plată, </t>
    </r>
    <r>
      <rPr>
        <i/>
        <sz val="8"/>
        <color indexed="8"/>
        <rFont val="Times New Roman"/>
        <family val="1"/>
        <charset val="204"/>
      </rPr>
      <t>inclusiv:</t>
    </r>
  </si>
  <si>
    <t>0121</t>
  </si>
  <si>
    <t>0122</t>
  </si>
  <si>
    <t>0123</t>
  </si>
  <si>
    <t xml:space="preserve">        nr. 130  din  07.10.2019</t>
  </si>
  <si>
    <t>Aprobat prin ordinul ministrului  Finanţelor al Republicii Moldova</t>
  </si>
  <si>
    <t xml:space="preserve">               nr. 130  din  07.10.2019</t>
  </si>
  <si>
    <t>0221</t>
  </si>
  <si>
    <t>0932</t>
  </si>
  <si>
    <t>8809</t>
  </si>
  <si>
    <r>
      <t xml:space="preserve">                     Grupa (F1-F3)_</t>
    </r>
    <r>
      <rPr>
        <u/>
        <sz val="10"/>
        <rFont val="Times New Roman"/>
        <family val="1"/>
        <charset val="204"/>
      </rPr>
      <t>INVATANANT PROFESIONAL TEHNIC, POSTSECUNDAR</t>
    </r>
  </si>
  <si>
    <r>
      <t xml:space="preserve">             Program/Sub-program (P1-P2) </t>
    </r>
    <r>
      <rPr>
        <u/>
        <sz val="10"/>
        <rFont val="Times New Roman"/>
        <family val="1"/>
        <charset val="204"/>
      </rPr>
      <t>INVATANANT PROFESIONAL TEHNIC, POSTSECUNDAR</t>
    </r>
  </si>
  <si>
    <r>
      <t xml:space="preserve">                                       Activitatea (P3) </t>
    </r>
    <r>
      <rPr>
        <u/>
        <sz val="10"/>
        <rFont val="Times New Roman"/>
        <family val="1"/>
        <charset val="204"/>
      </rPr>
      <t>ACTIVITATEA COLEGIILOR + INTRETINEREA CAMINELO</t>
    </r>
    <r>
      <rPr>
        <sz val="10"/>
        <rFont val="Times New Roman"/>
        <family val="1"/>
      </rPr>
      <t>R</t>
    </r>
  </si>
  <si>
    <r>
      <t xml:space="preserve">                                                  Instituția  </t>
    </r>
    <r>
      <rPr>
        <u/>
        <sz val="10"/>
        <rFont val="Times New Roman"/>
        <family val="1"/>
        <charset val="204"/>
      </rPr>
      <t>COLEGIUL DE MEDICINA ORHEI</t>
    </r>
  </si>
  <si>
    <t>01447</t>
  </si>
  <si>
    <t xml:space="preserve">INFORMATIE  </t>
  </si>
  <si>
    <t xml:space="preserve"> privind veniturile/cheltuielile  instituţiilor de învățămînt la autogestiune</t>
  </si>
  <si>
    <t xml:space="preserve">privind cheltuielile din alocații bugetare și venituri proprii </t>
  </si>
  <si>
    <t>(taxa de studii) ale instituţiilor de învăţămînt la  autogestiune</t>
  </si>
  <si>
    <r>
      <t xml:space="preserve">                                                                                    Grupa (F1-F3)_</t>
    </r>
    <r>
      <rPr>
        <u/>
        <sz val="10"/>
        <rFont val="Times New Roman"/>
        <family val="1"/>
        <charset val="204"/>
      </rPr>
      <t>INVATANANT PROFESIONAL TEHNIC, POSTSECUNDAR</t>
    </r>
  </si>
  <si>
    <r>
      <t xml:space="preserve">                                                           Program/Sub-program (P1-P2) </t>
    </r>
    <r>
      <rPr>
        <u/>
        <sz val="10"/>
        <rFont val="Times New Roman"/>
        <family val="1"/>
        <charset val="204"/>
      </rPr>
      <t>INVATANANT PROFESIONAL TEHNIC, POSTSECUNDAR</t>
    </r>
  </si>
  <si>
    <r>
      <t xml:space="preserve">                                                                                            Instituția  </t>
    </r>
    <r>
      <rPr>
        <u/>
        <sz val="10"/>
        <rFont val="Times New Roman"/>
        <family val="1"/>
        <charset val="204"/>
      </rPr>
      <t>COLEGIUL DE MEDICINA ORHEI</t>
    </r>
  </si>
  <si>
    <r>
      <t xml:space="preserve">                                                                                  Activitatea (P3) </t>
    </r>
    <r>
      <rPr>
        <u/>
        <sz val="10"/>
        <rFont val="Times New Roman"/>
        <family val="1"/>
        <charset val="204"/>
      </rPr>
      <t xml:space="preserve">ACTIVITATEA COLEGIILOR </t>
    </r>
  </si>
  <si>
    <t>217</t>
  </si>
  <si>
    <t>204</t>
  </si>
  <si>
    <r>
      <t xml:space="preserve">                                                                                  Activitatea (P3) </t>
    </r>
    <r>
      <rPr>
        <u/>
        <sz val="10"/>
        <rFont val="Times New Roman"/>
        <family val="1"/>
        <charset val="204"/>
      </rPr>
      <t>INTRETINEREA CAMINELOR</t>
    </r>
  </si>
  <si>
    <r>
      <t xml:space="preserve">Alte cheltuieli, </t>
    </r>
    <r>
      <rPr>
        <b/>
        <i/>
        <sz val="10"/>
        <rFont val="Times New Roman"/>
        <family val="1"/>
        <charset val="204"/>
      </rPr>
      <t>din care:</t>
    </r>
  </si>
  <si>
    <t>BANDOL Victoria</t>
  </si>
  <si>
    <t>CAMINSCHI Oleg</t>
  </si>
  <si>
    <t>(Anual)</t>
  </si>
  <si>
    <t>Amortizarea activelor ne/materiale</t>
  </si>
  <si>
    <r>
      <t xml:space="preserve">Autoritatea publică (Org.1) (Fondator)  </t>
    </r>
    <r>
      <rPr>
        <u/>
        <sz val="10"/>
        <rFont val="Times New Roman"/>
        <family val="1"/>
        <charset val="204"/>
      </rPr>
      <t>MINISTERUL SANATATII</t>
    </r>
  </si>
  <si>
    <r>
      <t xml:space="preserve">                                              Autoritatea publică (Org.1) (Fondator)  </t>
    </r>
    <r>
      <rPr>
        <u/>
        <sz val="10"/>
        <rFont val="Times New Roman"/>
        <family val="1"/>
        <charset val="204"/>
      </rPr>
      <t>MINISTERUL SANATATII</t>
    </r>
  </si>
  <si>
    <t>pentru anul 2022</t>
  </si>
  <si>
    <t>Aprobat
2022</t>
  </si>
  <si>
    <t>Precizat 
2022</t>
  </si>
  <si>
    <t>Executat 
2022</t>
  </si>
  <si>
    <t>Efectiv 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</si>
</sst>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9"/>
      <name val="Times New Roman CE"/>
      <charset val="238"/>
    </font>
    <font>
      <sz val="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10"/>
      <name val="Times New Roman CE"/>
      <family val="1"/>
      <charset val="238"/>
    </font>
    <font>
      <sz val="8"/>
      <name val="Times New Roman"/>
      <family val="1"/>
      <charset val="204"/>
    </font>
    <font>
      <b/>
      <sz val="14"/>
      <name val="Times New Roman CE"/>
      <family val="1"/>
      <charset val="238"/>
    </font>
    <font>
      <sz val="14"/>
      <name val="Times New Roman CE"/>
      <charset val="204"/>
    </font>
    <font>
      <sz val="9"/>
      <name val="Times New Roman CE"/>
      <charset val="204"/>
    </font>
    <font>
      <sz val="14"/>
      <name val="Times New Roman CE"/>
      <family val="1"/>
      <charset val="238"/>
    </font>
    <font>
      <b/>
      <sz val="11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  <charset val="204"/>
    </font>
    <font>
      <b/>
      <sz val="10"/>
      <name val="Times New Roman CE"/>
      <charset val="204"/>
    </font>
    <font>
      <b/>
      <sz val="11"/>
      <name val="Times New Roman CE"/>
      <charset val="204"/>
    </font>
    <font>
      <b/>
      <sz val="7"/>
      <name val="Times New Roman CE"/>
      <charset val="204"/>
    </font>
    <font>
      <sz val="10"/>
      <name val="Times New Roman CE"/>
      <charset val="204"/>
    </font>
    <font>
      <b/>
      <sz val="10"/>
      <name val="Times New Roman CE"/>
      <family val="1"/>
      <charset val="238"/>
    </font>
    <font>
      <i/>
      <sz val="10"/>
      <name val="Times New Roman CE"/>
      <charset val="204"/>
    </font>
    <font>
      <sz val="10"/>
      <name val="Times New Roman CE"/>
      <charset val="238"/>
    </font>
    <font>
      <b/>
      <sz val="10"/>
      <name val="Times New Roman CE"/>
      <charset val="238"/>
    </font>
    <font>
      <sz val="12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04"/>
    </font>
    <font>
      <b/>
      <sz val="9"/>
      <name val="Times New Roman CE"/>
      <family val="1"/>
      <charset val="238"/>
    </font>
    <font>
      <i/>
      <sz val="8"/>
      <name val="Times New Roman CE"/>
      <charset val="204"/>
    </font>
    <font>
      <sz val="10"/>
      <color indexed="10"/>
      <name val="Times New Roman CE"/>
      <family val="1"/>
      <charset val="238"/>
    </font>
    <font>
      <sz val="9"/>
      <name val="Times New Roman CE"/>
      <charset val="238"/>
    </font>
    <font>
      <sz val="9"/>
      <name val="Times New Roman"/>
      <family val="1"/>
      <charset val="204"/>
    </font>
    <font>
      <sz val="9"/>
      <name val="Times New Roman CE"/>
      <family val="1"/>
      <charset val="238"/>
    </font>
    <font>
      <i/>
      <sz val="10"/>
      <name val="Times New Roman"/>
      <family val="1"/>
      <charset val="204"/>
    </font>
    <font>
      <b/>
      <sz val="10"/>
      <color indexed="10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b/>
      <i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7.5"/>
      <name val="Times New Roman"/>
      <family val="1"/>
      <charset val="204"/>
    </font>
    <font>
      <sz val="7.5"/>
      <name val="Times New Roman CE"/>
      <family val="1"/>
      <charset val="238"/>
    </font>
    <font>
      <sz val="7.5"/>
      <color theme="1"/>
      <name val="Calibri"/>
      <family val="2"/>
      <charset val="204"/>
      <scheme val="minor"/>
    </font>
    <font>
      <i/>
      <sz val="7.5"/>
      <color indexed="8"/>
      <name val="Times New Roman"/>
      <family val="1"/>
      <charset val="204"/>
    </font>
    <font>
      <b/>
      <sz val="9"/>
      <color indexed="10"/>
      <name val="Times New Roman CE"/>
      <family val="1"/>
      <charset val="238"/>
    </font>
    <font>
      <b/>
      <sz val="9"/>
      <name val="Times New Roman CE"/>
      <charset val="204"/>
    </font>
    <font>
      <b/>
      <sz val="8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4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54" fillId="0" borderId="0"/>
    <xf numFmtId="0" fontId="57" fillId="7" borderId="0" applyNumberFormat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1">
    <xf numFmtId="0" fontId="0" fillId="0" borderId="0" xfId="0"/>
    <xf numFmtId="0" fontId="4" fillId="0" borderId="0" xfId="1"/>
    <xf numFmtId="0" fontId="6" fillId="0" borderId="0" xfId="1" applyFont="1"/>
    <xf numFmtId="0" fontId="12" fillId="0" borderId="7" xfId="1" applyFont="1" applyBorder="1" applyAlignment="1">
      <alignment horizontal="center"/>
    </xf>
    <xf numFmtId="164" fontId="12" fillId="0" borderId="7" xfId="1" applyNumberFormat="1" applyFont="1" applyBorder="1" applyAlignment="1">
      <alignment horizontal="center" vertical="center"/>
    </xf>
    <xf numFmtId="164" fontId="13" fillId="0" borderId="7" xfId="1" applyNumberFormat="1" applyFont="1" applyBorder="1" applyAlignment="1">
      <alignment horizontal="center" vertical="center"/>
    </xf>
    <xf numFmtId="164" fontId="13" fillId="0" borderId="7" xfId="1" applyNumberFormat="1" applyFont="1" applyFill="1" applyBorder="1" applyAlignment="1">
      <alignment horizontal="center" vertical="center"/>
    </xf>
    <xf numFmtId="49" fontId="13" fillId="0" borderId="7" xfId="1" applyNumberFormat="1" applyFont="1" applyBorder="1" applyAlignment="1">
      <alignment horizontal="center"/>
    </xf>
    <xf numFmtId="0" fontId="12" fillId="0" borderId="7" xfId="1" applyFont="1" applyFill="1" applyBorder="1" applyAlignment="1">
      <alignment horizontal="center"/>
    </xf>
    <xf numFmtId="164" fontId="12" fillId="0" borderId="7" xfId="1" applyNumberFormat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/>
    </xf>
    <xf numFmtId="164" fontId="16" fillId="0" borderId="7" xfId="1" applyNumberFormat="1" applyFont="1" applyBorder="1" applyAlignment="1">
      <alignment horizontal="center" vertical="center"/>
    </xf>
    <xf numFmtId="164" fontId="16" fillId="0" borderId="7" xfId="1" applyNumberFormat="1" applyFont="1" applyFill="1" applyBorder="1" applyAlignment="1">
      <alignment horizontal="center" vertical="center"/>
    </xf>
    <xf numFmtId="4" fontId="18" fillId="0" borderId="0" xfId="3" applyNumberFormat="1" applyFont="1" applyFill="1" applyBorder="1" applyAlignment="1">
      <alignment horizontal="center" vertical="center"/>
    </xf>
    <xf numFmtId="0" fontId="4" fillId="0" borderId="0" xfId="1" applyFill="1" applyBorder="1"/>
    <xf numFmtId="0" fontId="19" fillId="0" borderId="7" xfId="1" applyFont="1" applyBorder="1" applyAlignment="1">
      <alignment horizontal="center"/>
    </xf>
    <xf numFmtId="0" fontId="8" fillId="0" borderId="0" xfId="1" applyFont="1"/>
    <xf numFmtId="0" fontId="22" fillId="0" borderId="0" xfId="4" applyFont="1"/>
    <xf numFmtId="0" fontId="5" fillId="0" borderId="0" xfId="4" applyFont="1" applyAlignment="1"/>
    <xf numFmtId="0" fontId="23" fillId="0" borderId="0" xfId="4" applyFont="1" applyAlignment="1"/>
    <xf numFmtId="0" fontId="28" fillId="0" borderId="0" xfId="2" applyFont="1" applyAlignment="1">
      <alignment horizontal="center"/>
    </xf>
    <xf numFmtId="0" fontId="29" fillId="0" borderId="0" xfId="2" applyFont="1" applyBorder="1"/>
    <xf numFmtId="49" fontId="12" fillId="0" borderId="7" xfId="2" applyNumberFormat="1" applyFont="1" applyBorder="1" applyAlignment="1">
      <alignment horizontal="center"/>
    </xf>
    <xf numFmtId="0" fontId="29" fillId="0" borderId="0" xfId="2" applyFont="1"/>
    <xf numFmtId="0" fontId="29" fillId="0" borderId="0" xfId="2" applyFont="1" applyBorder="1" applyAlignment="1">
      <alignment horizontal="left"/>
    </xf>
    <xf numFmtId="0" fontId="29" fillId="0" borderId="0" xfId="2" applyFont="1" applyBorder="1" applyAlignment="1">
      <alignment horizontal="center"/>
    </xf>
    <xf numFmtId="0" fontId="22" fillId="0" borderId="0" xfId="4" applyFont="1" applyBorder="1"/>
    <xf numFmtId="0" fontId="22" fillId="0" borderId="0" xfId="4" applyFont="1" applyAlignment="1">
      <alignment horizontal="center"/>
    </xf>
    <xf numFmtId="0" fontId="34" fillId="0" borderId="7" xfId="4" applyFont="1" applyBorder="1" applyAlignment="1">
      <alignment horizontal="center" vertical="center" wrapText="1"/>
    </xf>
    <xf numFmtId="0" fontId="34" fillId="0" borderId="7" xfId="4" applyFont="1" applyBorder="1" applyAlignment="1">
      <alignment horizontal="center" vertical="center"/>
    </xf>
    <xf numFmtId="0" fontId="34" fillId="0" borderId="0" xfId="4" applyFont="1" applyAlignment="1">
      <alignment horizontal="center"/>
    </xf>
    <xf numFmtId="0" fontId="31" fillId="0" borderId="0" xfId="4" applyFont="1"/>
    <xf numFmtId="0" fontId="23" fillId="0" borderId="0" xfId="4" applyFont="1" applyAlignment="1">
      <alignment horizontal="left"/>
    </xf>
    <xf numFmtId="0" fontId="23" fillId="0" borderId="0" xfId="4" applyFont="1" applyAlignment="1">
      <alignment vertical="center" wrapText="1"/>
    </xf>
    <xf numFmtId="0" fontId="26" fillId="0" borderId="6" xfId="4" applyFont="1" applyBorder="1"/>
    <xf numFmtId="0" fontId="34" fillId="0" borderId="7" xfId="4" applyFont="1" applyBorder="1" applyAlignment="1">
      <alignment horizontal="center"/>
    </xf>
    <xf numFmtId="0" fontId="7" fillId="0" borderId="0" xfId="1" applyFont="1" applyAlignment="1">
      <alignment horizontal="center"/>
    </xf>
    <xf numFmtId="0" fontId="23" fillId="0" borderId="0" xfId="4" applyFont="1" applyAlignment="1">
      <alignment horizontal="left"/>
    </xf>
    <xf numFmtId="0" fontId="51" fillId="0" borderId="7" xfId="1" applyFont="1" applyBorder="1" applyAlignment="1">
      <alignment horizontal="center"/>
    </xf>
    <xf numFmtId="164" fontId="51" fillId="0" borderId="7" xfId="1" applyNumberFormat="1" applyFont="1" applyBorder="1" applyAlignment="1">
      <alignment horizontal="center" vertical="center"/>
    </xf>
    <xf numFmtId="0" fontId="52" fillId="0" borderId="7" xfId="1" applyFont="1" applyFill="1" applyBorder="1" applyAlignment="1">
      <alignment horizontal="center"/>
    </xf>
    <xf numFmtId="164" fontId="52" fillId="0" borderId="7" xfId="1" applyNumberFormat="1" applyFont="1" applyFill="1" applyBorder="1" applyAlignment="1">
      <alignment horizontal="center" vertical="center"/>
    </xf>
    <xf numFmtId="164" fontId="52" fillId="0" borderId="7" xfId="1" applyNumberFormat="1" applyFont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64" fontId="51" fillId="0" borderId="7" xfId="1" applyNumberFormat="1" applyFont="1" applyFill="1" applyBorder="1" applyAlignment="1">
      <alignment horizontal="center" vertical="center"/>
    </xf>
    <xf numFmtId="0" fontId="35" fillId="2" borderId="6" xfId="4" applyFont="1" applyFill="1" applyBorder="1" applyAlignment="1">
      <alignment vertical="center"/>
    </xf>
    <xf numFmtId="0" fontId="43" fillId="0" borderId="6" xfId="4" applyFont="1" applyBorder="1"/>
    <xf numFmtId="0" fontId="46" fillId="0" borderId="6" xfId="4" applyFont="1" applyBorder="1" applyAlignment="1">
      <alignment wrapText="1"/>
    </xf>
    <xf numFmtId="0" fontId="26" fillId="0" borderId="6" xfId="4" applyFont="1" applyBorder="1" applyAlignment="1">
      <alignment wrapText="1"/>
    </xf>
    <xf numFmtId="0" fontId="26" fillId="0" borderId="6" xfId="4" applyFont="1" applyBorder="1" applyAlignment="1">
      <alignment horizontal="left" vertical="center" wrapText="1"/>
    </xf>
    <xf numFmtId="0" fontId="26" fillId="0" borderId="6" xfId="4" applyFont="1" applyBorder="1" applyAlignment="1"/>
    <xf numFmtId="0" fontId="26" fillId="0" borderId="6" xfId="4" applyFont="1" applyBorder="1" applyAlignment="1">
      <alignment vertical="center" wrapText="1"/>
    </xf>
    <xf numFmtId="0" fontId="34" fillId="0" borderId="6" xfId="4" applyFont="1" applyBorder="1" applyAlignment="1">
      <alignment horizontal="left" vertical="center" wrapText="1"/>
    </xf>
    <xf numFmtId="0" fontId="31" fillId="3" borderId="6" xfId="4" applyFont="1" applyFill="1" applyBorder="1"/>
    <xf numFmtId="16" fontId="31" fillId="4" borderId="8" xfId="4" applyNumberFormat="1" applyFont="1" applyFill="1" applyBorder="1"/>
    <xf numFmtId="0" fontId="41" fillId="0" borderId="13" xfId="4" applyFont="1" applyBorder="1" applyAlignment="1">
      <alignment horizontal="center" vertical="center"/>
    </xf>
    <xf numFmtId="0" fontId="41" fillId="0" borderId="1" xfId="4" applyFont="1" applyBorder="1" applyAlignment="1">
      <alignment horizontal="center" vertical="center"/>
    </xf>
    <xf numFmtId="0" fontId="27" fillId="0" borderId="0" xfId="4" applyFont="1" applyAlignment="1"/>
    <xf numFmtId="0" fontId="35" fillId="2" borderId="7" xfId="4" applyFont="1" applyFill="1" applyBorder="1" applyAlignment="1">
      <alignment horizontal="center" vertical="center"/>
    </xf>
    <xf numFmtId="0" fontId="34" fillId="0" borderId="3" xfId="4" applyFont="1" applyBorder="1" applyAlignment="1">
      <alignment horizontal="center"/>
    </xf>
    <xf numFmtId="0" fontId="11" fillId="0" borderId="7" xfId="4" applyFont="1" applyBorder="1" applyAlignment="1">
      <alignment horizontal="center" wrapText="1"/>
    </xf>
    <xf numFmtId="0" fontId="34" fillId="0" borderId="7" xfId="4" applyFont="1" applyBorder="1" applyAlignment="1">
      <alignment horizontal="center" wrapText="1"/>
    </xf>
    <xf numFmtId="0" fontId="31" fillId="3" borderId="7" xfId="4" applyFont="1" applyFill="1" applyBorder="1" applyAlignment="1">
      <alignment horizontal="center"/>
    </xf>
    <xf numFmtId="0" fontId="23" fillId="0" borderId="0" xfId="4" applyFont="1" applyAlignment="1">
      <alignment horizontal="center"/>
    </xf>
    <xf numFmtId="1" fontId="31" fillId="4" borderId="9" xfId="4" applyNumberFormat="1" applyFont="1" applyFill="1" applyBorder="1" applyAlignment="1">
      <alignment horizontal="center"/>
    </xf>
    <xf numFmtId="0" fontId="14" fillId="5" borderId="6" xfId="1" applyFont="1" applyFill="1" applyBorder="1"/>
    <xf numFmtId="0" fontId="12" fillId="5" borderId="7" xfId="1" applyFont="1" applyFill="1" applyBorder="1" applyAlignment="1">
      <alignment horizontal="center"/>
    </xf>
    <xf numFmtId="0" fontId="12" fillId="4" borderId="7" xfId="1" applyFont="1" applyFill="1" applyBorder="1" applyAlignment="1">
      <alignment horizontal="center"/>
    </xf>
    <xf numFmtId="164" fontId="51" fillId="4" borderId="7" xfId="1" applyNumberFormat="1" applyFont="1" applyFill="1" applyBorder="1" applyAlignment="1">
      <alignment horizontal="center" vertical="center"/>
    </xf>
    <xf numFmtId="164" fontId="12" fillId="5" borderId="7" xfId="1" applyNumberFormat="1" applyFont="1" applyFill="1" applyBorder="1" applyAlignment="1">
      <alignment horizontal="center"/>
    </xf>
    <xf numFmtId="164" fontId="12" fillId="5" borderId="4" xfId="1" applyNumberFormat="1" applyFont="1" applyFill="1" applyBorder="1" applyAlignment="1">
      <alignment horizontal="center"/>
    </xf>
    <xf numFmtId="0" fontId="29" fillId="0" borderId="0" xfId="2" applyFont="1" applyAlignment="1"/>
    <xf numFmtId="0" fontId="23" fillId="0" borderId="0" xfId="4" applyFont="1" applyAlignment="1">
      <alignment horizontal="left"/>
    </xf>
    <xf numFmtId="49" fontId="7" fillId="0" borderId="0" xfId="2" applyNumberFormat="1" applyFont="1" applyBorder="1" applyAlignment="1">
      <alignment horizontal="center"/>
    </xf>
    <xf numFmtId="0" fontId="14" fillId="0" borderId="0" xfId="1" applyFont="1" applyBorder="1" applyAlignment="1">
      <alignment horizontal="left"/>
    </xf>
    <xf numFmtId="164" fontId="16" fillId="0" borderId="0" xfId="1" applyNumberFormat="1" applyFont="1" applyFill="1" applyBorder="1" applyAlignment="1">
      <alignment horizontal="center" vertical="center"/>
    </xf>
    <xf numFmtId="0" fontId="19" fillId="0" borderId="0" xfId="1" applyFont="1" applyBorder="1" applyAlignment="1">
      <alignment horizontal="left"/>
    </xf>
    <xf numFmtId="0" fontId="19" fillId="0" borderId="0" xfId="1" applyFont="1" applyBorder="1" applyAlignment="1">
      <alignment horizontal="center"/>
    </xf>
    <xf numFmtId="0" fontId="13" fillId="0" borderId="0" xfId="1" applyFont="1" applyBorder="1"/>
    <xf numFmtId="0" fontId="20" fillId="0" borderId="0" xfId="1" applyFont="1" applyBorder="1"/>
    <xf numFmtId="0" fontId="10" fillId="0" borderId="0" xfId="2" applyFont="1" applyBorder="1" applyAlignment="1">
      <alignment horizontal="left"/>
    </xf>
    <xf numFmtId="0" fontId="19" fillId="0" borderId="7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/>
    </xf>
    <xf numFmtId="0" fontId="20" fillId="0" borderId="0" xfId="1" applyFont="1" applyBorder="1"/>
    <xf numFmtId="0" fontId="14" fillId="0" borderId="0" xfId="1" applyFont="1" applyBorder="1" applyAlignment="1">
      <alignment horizontal="center"/>
    </xf>
    <xf numFmtId="0" fontId="40" fillId="0" borderId="0" xfId="4" applyFont="1" applyAlignment="1">
      <alignment horizontal="left" vertical="top"/>
    </xf>
    <xf numFmtId="0" fontId="40" fillId="0" borderId="0" xfId="4" applyFont="1" applyAlignment="1">
      <alignment horizontal="left" vertical="top"/>
    </xf>
    <xf numFmtId="0" fontId="46" fillId="0" borderId="0" xfId="1" applyFont="1" applyBorder="1" applyAlignment="1">
      <alignment horizontal="center" vertical="top"/>
    </xf>
    <xf numFmtId="0" fontId="4" fillId="0" borderId="0" xfId="1" applyAlignment="1">
      <alignment horizontal="left"/>
    </xf>
    <xf numFmtId="0" fontId="58" fillId="0" borderId="0" xfId="4" applyFont="1" applyAlignment="1">
      <alignment horizontal="left"/>
    </xf>
    <xf numFmtId="0" fontId="58" fillId="0" borderId="0" xfId="4" applyFont="1" applyAlignment="1">
      <alignment horizontal="center"/>
    </xf>
    <xf numFmtId="0" fontId="59" fillId="0" borderId="0" xfId="4" applyFont="1" applyFill="1" applyBorder="1" applyAlignment="1">
      <alignment horizontal="center"/>
    </xf>
    <xf numFmtId="0" fontId="59" fillId="0" borderId="0" xfId="4" applyFont="1"/>
    <xf numFmtId="0" fontId="60" fillId="0" borderId="0" xfId="1" applyFont="1"/>
    <xf numFmtId="0" fontId="58" fillId="0" borderId="0" xfId="4" applyFont="1" applyAlignment="1"/>
    <xf numFmtId="0" fontId="31" fillId="8" borderId="6" xfId="4" applyFont="1" applyFill="1" applyBorder="1"/>
    <xf numFmtId="0" fontId="31" fillId="8" borderId="7" xfId="4" applyFont="1" applyFill="1" applyBorder="1" applyAlignment="1">
      <alignment horizontal="center"/>
    </xf>
    <xf numFmtId="0" fontId="11" fillId="0" borderId="7" xfId="4" applyFont="1" applyBorder="1" applyAlignment="1">
      <alignment horizontal="center" vertical="center" wrapText="1"/>
    </xf>
    <xf numFmtId="0" fontId="52" fillId="0" borderId="7" xfId="1" applyFont="1" applyFill="1" applyBorder="1" applyAlignment="1">
      <alignment horizontal="center" vertical="center"/>
    </xf>
    <xf numFmtId="0" fontId="29" fillId="0" borderId="0" xfId="2" applyFont="1" applyAlignment="1"/>
    <xf numFmtId="0" fontId="41" fillId="0" borderId="18" xfId="4" applyFont="1" applyBorder="1" applyAlignment="1">
      <alignment horizontal="center" vertical="center" wrapText="1"/>
    </xf>
    <xf numFmtId="0" fontId="42" fillId="2" borderId="15" xfId="4" applyFont="1" applyFill="1" applyBorder="1" applyAlignment="1">
      <alignment horizontal="center" vertical="center"/>
    </xf>
    <xf numFmtId="0" fontId="22" fillId="0" borderId="15" xfId="4" applyFont="1" applyBorder="1" applyAlignment="1">
      <alignment horizontal="center" vertical="center"/>
    </xf>
    <xf numFmtId="0" fontId="37" fillId="0" borderId="15" xfId="4" applyFont="1" applyBorder="1" applyAlignment="1">
      <alignment horizontal="center" vertical="center"/>
    </xf>
    <xf numFmtId="0" fontId="34" fillId="0" borderId="15" xfId="4" applyFont="1" applyBorder="1" applyAlignment="1">
      <alignment horizontal="center" vertical="center"/>
    </xf>
    <xf numFmtId="0" fontId="31" fillId="3" borderId="15" xfId="4" applyFont="1" applyFill="1" applyBorder="1" applyAlignment="1">
      <alignment horizontal="center" vertical="center"/>
    </xf>
    <xf numFmtId="0" fontId="34" fillId="0" borderId="15" xfId="4" applyFont="1" applyBorder="1" applyAlignment="1">
      <alignment horizontal="center"/>
    </xf>
    <xf numFmtId="0" fontId="31" fillId="8" borderId="15" xfId="4" applyFont="1" applyFill="1" applyBorder="1" applyAlignment="1">
      <alignment horizontal="center" vertical="center"/>
    </xf>
    <xf numFmtId="0" fontId="31" fillId="4" borderId="23" xfId="4" applyFont="1" applyFill="1" applyBorder="1" applyAlignment="1">
      <alignment horizontal="center" vertical="center"/>
    </xf>
    <xf numFmtId="165" fontId="18" fillId="4" borderId="8" xfId="4" applyNumberFormat="1" applyFont="1" applyFill="1" applyBorder="1" applyAlignment="1">
      <alignment horizontal="center" vertical="center"/>
    </xf>
    <xf numFmtId="4" fontId="39" fillId="0" borderId="0" xfId="4" applyNumberFormat="1" applyFont="1" applyFill="1" applyBorder="1" applyAlignment="1">
      <alignment horizontal="center"/>
    </xf>
    <xf numFmtId="4" fontId="22" fillId="0" borderId="0" xfId="4" applyNumberFormat="1" applyFont="1"/>
    <xf numFmtId="4" fontId="23" fillId="0" borderId="0" xfId="4" applyNumberFormat="1" applyFont="1" applyAlignment="1"/>
    <xf numFmtId="4" fontId="40" fillId="0" borderId="0" xfId="4" applyNumberFormat="1" applyFont="1" applyAlignment="1">
      <alignment horizontal="left" vertical="top"/>
    </xf>
    <xf numFmtId="4" fontId="13" fillId="0" borderId="0" xfId="1" applyNumberFormat="1" applyFont="1" applyBorder="1"/>
    <xf numFmtId="4" fontId="4" fillId="0" borderId="0" xfId="1" applyNumberFormat="1"/>
    <xf numFmtId="4" fontId="8" fillId="0" borderId="0" xfId="1" applyNumberFormat="1" applyFont="1"/>
    <xf numFmtId="4" fontId="27" fillId="0" borderId="0" xfId="4" applyNumberFormat="1" applyFont="1" applyAlignment="1"/>
    <xf numFmtId="4" fontId="27" fillId="0" borderId="0" xfId="4" applyNumberFormat="1" applyFont="1" applyAlignment="1">
      <alignment horizontal="center"/>
    </xf>
    <xf numFmtId="4" fontId="28" fillId="0" borderId="0" xfId="2" applyNumberFormat="1" applyFont="1" applyAlignment="1">
      <alignment horizontal="center"/>
    </xf>
    <xf numFmtId="4" fontId="12" fillId="0" borderId="7" xfId="2" applyNumberFormat="1" applyFont="1" applyBorder="1" applyAlignment="1">
      <alignment horizontal="center"/>
    </xf>
    <xf numFmtId="4" fontId="29" fillId="0" borderId="0" xfId="2" applyNumberFormat="1" applyFont="1" applyBorder="1"/>
    <xf numFmtId="4" fontId="29" fillId="0" borderId="0" xfId="2" applyNumberFormat="1" applyFont="1" applyBorder="1" applyAlignment="1">
      <alignment horizontal="center"/>
    </xf>
    <xf numFmtId="4" fontId="27" fillId="0" borderId="0" xfId="4" applyNumberFormat="1" applyFont="1" applyBorder="1" applyAlignment="1">
      <alignment horizontal="center"/>
    </xf>
    <xf numFmtId="4" fontId="41" fillId="0" borderId="8" xfId="4" applyNumberFormat="1" applyFont="1" applyBorder="1" applyAlignment="1">
      <alignment horizontal="center" vertical="center" wrapText="1"/>
    </xf>
    <xf numFmtId="4" fontId="41" fillId="0" borderId="9" xfId="4" applyNumberFormat="1" applyFont="1" applyBorder="1" applyAlignment="1">
      <alignment horizontal="center" vertical="center" wrapText="1"/>
    </xf>
    <xf numFmtId="4" fontId="33" fillId="0" borderId="9" xfId="4" applyNumberFormat="1" applyFont="1" applyBorder="1" applyAlignment="1">
      <alignment horizontal="center" vertical="center" wrapText="1"/>
    </xf>
    <xf numFmtId="4" fontId="33" fillId="0" borderId="10" xfId="4" applyNumberFormat="1" applyFont="1" applyBorder="1" applyAlignment="1">
      <alignment horizontal="center" vertical="center" wrapText="1"/>
    </xf>
    <xf numFmtId="4" fontId="41" fillId="0" borderId="17" xfId="4" applyNumberFormat="1" applyFont="1" applyBorder="1" applyAlignment="1">
      <alignment horizontal="center" vertical="center" wrapText="1"/>
    </xf>
    <xf numFmtId="4" fontId="39" fillId="0" borderId="0" xfId="4" applyNumberFormat="1" applyFont="1"/>
    <xf numFmtId="165" fontId="22" fillId="0" borderId="0" xfId="4" applyNumberFormat="1" applyFont="1"/>
    <xf numFmtId="165" fontId="27" fillId="0" borderId="0" xfId="4" applyNumberFormat="1" applyFont="1" applyAlignment="1"/>
    <xf numFmtId="165" fontId="27" fillId="0" borderId="0" xfId="4" applyNumberFormat="1" applyFont="1" applyAlignment="1">
      <alignment horizontal="center"/>
    </xf>
    <xf numFmtId="165" fontId="28" fillId="0" borderId="0" xfId="2" applyNumberFormat="1" applyFont="1" applyAlignment="1">
      <alignment horizontal="center"/>
    </xf>
    <xf numFmtId="165" fontId="12" fillId="0" borderId="7" xfId="2" applyNumberFormat="1" applyFont="1" applyBorder="1" applyAlignment="1">
      <alignment horizontal="center"/>
    </xf>
    <xf numFmtId="165" fontId="29" fillId="0" borderId="0" xfId="2" applyNumberFormat="1" applyFont="1" applyBorder="1"/>
    <xf numFmtId="165" fontId="29" fillId="0" borderId="0" xfId="2" applyNumberFormat="1" applyFont="1" applyBorder="1" applyAlignment="1">
      <alignment horizontal="center"/>
    </xf>
    <xf numFmtId="165" fontId="27" fillId="0" borderId="0" xfId="4" applyNumberFormat="1" applyFont="1" applyBorder="1" applyAlignment="1">
      <alignment horizontal="center"/>
    </xf>
    <xf numFmtId="165" fontId="41" fillId="0" borderId="8" xfId="4" applyNumberFormat="1" applyFont="1" applyBorder="1" applyAlignment="1">
      <alignment horizontal="center" vertical="center" wrapText="1"/>
    </xf>
    <xf numFmtId="165" fontId="41" fillId="0" borderId="9" xfId="4" applyNumberFormat="1" applyFont="1" applyBorder="1" applyAlignment="1">
      <alignment horizontal="center" vertical="center" wrapText="1"/>
    </xf>
    <xf numFmtId="165" fontId="33" fillId="0" borderId="9" xfId="4" applyNumberFormat="1" applyFont="1" applyBorder="1" applyAlignment="1">
      <alignment horizontal="center" vertical="center" wrapText="1"/>
    </xf>
    <xf numFmtId="165" fontId="33" fillId="0" borderId="10" xfId="4" applyNumberFormat="1" applyFont="1" applyBorder="1" applyAlignment="1">
      <alignment horizontal="center" vertical="center" wrapText="1"/>
    </xf>
    <xf numFmtId="165" fontId="41" fillId="0" borderId="17" xfId="4" applyNumberFormat="1" applyFont="1" applyBorder="1" applyAlignment="1">
      <alignment horizontal="center" vertical="center" wrapText="1"/>
    </xf>
    <xf numFmtId="165" fontId="41" fillId="0" borderId="13" xfId="4" applyNumberFormat="1" applyFont="1" applyBorder="1" applyAlignment="1">
      <alignment horizontal="center" vertical="center"/>
    </xf>
    <xf numFmtId="165" fontId="41" fillId="0" borderId="14" xfId="4" applyNumberFormat="1" applyFont="1" applyBorder="1" applyAlignment="1">
      <alignment horizontal="center" vertical="center"/>
    </xf>
    <xf numFmtId="165" fontId="41" fillId="0" borderId="2" xfId="4" applyNumberFormat="1" applyFont="1" applyBorder="1" applyAlignment="1">
      <alignment horizontal="center" vertical="center"/>
    </xf>
    <xf numFmtId="165" fontId="41" fillId="0" borderId="1" xfId="4" applyNumberFormat="1" applyFont="1" applyBorder="1" applyAlignment="1">
      <alignment horizontal="center" vertical="center"/>
    </xf>
    <xf numFmtId="165" fontId="41" fillId="0" borderId="18" xfId="4" applyNumberFormat="1" applyFont="1" applyBorder="1" applyAlignment="1">
      <alignment horizontal="center" vertical="center"/>
    </xf>
    <xf numFmtId="165" fontId="39" fillId="0" borderId="0" xfId="4" applyNumberFormat="1" applyFont="1" applyFill="1" applyBorder="1" applyAlignment="1">
      <alignment horizontal="center"/>
    </xf>
    <xf numFmtId="165" fontId="39" fillId="0" borderId="0" xfId="4" applyNumberFormat="1" applyFont="1"/>
    <xf numFmtId="165" fontId="23" fillId="0" borderId="0" xfId="4" applyNumberFormat="1" applyFont="1" applyAlignment="1"/>
    <xf numFmtId="165" fontId="40" fillId="0" borderId="0" xfId="4" applyNumberFormat="1" applyFont="1" applyAlignment="1">
      <alignment horizontal="left" vertical="top"/>
    </xf>
    <xf numFmtId="165" fontId="4" fillId="0" borderId="0" xfId="1" applyNumberFormat="1"/>
    <xf numFmtId="165" fontId="46" fillId="0" borderId="0" xfId="1" applyNumberFormat="1" applyFont="1" applyBorder="1" applyAlignment="1">
      <alignment horizontal="center" vertical="top"/>
    </xf>
    <xf numFmtId="165" fontId="13" fillId="0" borderId="0" xfId="1" applyNumberFormat="1" applyFont="1" applyBorder="1" applyAlignment="1">
      <alignment horizontal="center"/>
    </xf>
    <xf numFmtId="165" fontId="8" fillId="0" borderId="0" xfId="1" applyNumberFormat="1" applyFont="1"/>
    <xf numFmtId="3" fontId="41" fillId="0" borderId="13" xfId="4" applyNumberFormat="1" applyFont="1" applyBorder="1" applyAlignment="1">
      <alignment horizontal="center" vertical="center"/>
    </xf>
    <xf numFmtId="3" fontId="41" fillId="0" borderId="14" xfId="4" applyNumberFormat="1" applyFont="1" applyBorder="1" applyAlignment="1">
      <alignment horizontal="center" vertical="center"/>
    </xf>
    <xf numFmtId="3" fontId="41" fillId="0" borderId="2" xfId="4" applyNumberFormat="1" applyFont="1" applyBorder="1" applyAlignment="1">
      <alignment horizontal="center" vertical="center"/>
    </xf>
    <xf numFmtId="3" fontId="41" fillId="0" borderId="1" xfId="4" applyNumberFormat="1" applyFont="1" applyBorder="1" applyAlignment="1">
      <alignment horizontal="center" vertical="center"/>
    </xf>
    <xf numFmtId="3" fontId="41" fillId="0" borderId="18" xfId="4" applyNumberFormat="1" applyFont="1" applyBorder="1" applyAlignment="1">
      <alignment horizontal="center" vertical="center"/>
    </xf>
    <xf numFmtId="0" fontId="31" fillId="9" borderId="6" xfId="4" applyFont="1" applyFill="1" applyBorder="1" applyAlignment="1">
      <alignment vertical="center"/>
    </xf>
    <xf numFmtId="0" fontId="31" fillId="9" borderId="7" xfId="4" applyFont="1" applyFill="1" applyBorder="1" applyAlignment="1">
      <alignment horizontal="center" vertical="center"/>
    </xf>
    <xf numFmtId="0" fontId="42" fillId="9" borderId="15" xfId="4" applyFont="1" applyFill="1" applyBorder="1" applyAlignment="1">
      <alignment horizontal="center" vertical="center"/>
    </xf>
    <xf numFmtId="0" fontId="31" fillId="9" borderId="6" xfId="4" applyFont="1" applyFill="1" applyBorder="1" applyAlignment="1">
      <alignment wrapText="1"/>
    </xf>
    <xf numFmtId="0" fontId="31" fillId="9" borderId="7" xfId="4" applyFont="1" applyFill="1" applyBorder="1" applyAlignment="1">
      <alignment horizontal="center"/>
    </xf>
    <xf numFmtId="0" fontId="38" fillId="9" borderId="15" xfId="4" applyFont="1" applyFill="1" applyBorder="1" applyAlignment="1">
      <alignment horizontal="center" vertical="center"/>
    </xf>
    <xf numFmtId="0" fontId="34" fillId="9" borderId="6" xfId="4" applyFont="1" applyFill="1" applyBorder="1" applyAlignment="1"/>
    <xf numFmtId="0" fontId="31" fillId="9" borderId="15" xfId="4" applyFont="1" applyFill="1" applyBorder="1" applyAlignment="1">
      <alignment horizontal="center" vertical="center"/>
    </xf>
    <xf numFmtId="0" fontId="12" fillId="9" borderId="6" xfId="4" applyFont="1" applyFill="1" applyBorder="1" applyAlignment="1">
      <alignment wrapText="1"/>
    </xf>
    <xf numFmtId="0" fontId="12" fillId="9" borderId="7" xfId="4" applyFont="1" applyFill="1" applyBorder="1" applyAlignment="1">
      <alignment horizontal="center" wrapText="1"/>
    </xf>
    <xf numFmtId="0" fontId="31" fillId="9" borderId="6" xfId="4" applyFont="1" applyFill="1" applyBorder="1" applyAlignment="1">
      <alignment vertical="center" wrapText="1"/>
    </xf>
    <xf numFmtId="0" fontId="31" fillId="9" borderId="7" xfId="4" applyFont="1" applyFill="1" applyBorder="1" applyAlignment="1">
      <alignment horizontal="center" wrapText="1"/>
    </xf>
    <xf numFmtId="0" fontId="31" fillId="9" borderId="6" xfId="4" applyFont="1" applyFill="1" applyBorder="1" applyAlignment="1">
      <alignment horizontal="left" wrapText="1"/>
    </xf>
    <xf numFmtId="0" fontId="31" fillId="9" borderId="7" xfId="4" applyFont="1" applyFill="1" applyBorder="1" applyAlignment="1">
      <alignment horizontal="center" vertical="center" wrapText="1"/>
    </xf>
    <xf numFmtId="164" fontId="42" fillId="2" borderId="6" xfId="4" applyNumberFormat="1" applyFont="1" applyFill="1" applyBorder="1" applyAlignment="1">
      <alignment horizontal="center" vertical="center"/>
    </xf>
    <xf numFmtId="164" fontId="42" fillId="2" borderId="7" xfId="4" applyNumberFormat="1" applyFont="1" applyFill="1" applyBorder="1" applyAlignment="1">
      <alignment horizontal="center" vertical="center"/>
    </xf>
    <xf numFmtId="164" fontId="18" fillId="9" borderId="6" xfId="4" applyNumberFormat="1" applyFont="1" applyFill="1" applyBorder="1" applyAlignment="1">
      <alignment horizontal="center" vertical="center"/>
    </xf>
    <xf numFmtId="164" fontId="18" fillId="9" borderId="7" xfId="4" applyNumberFormat="1" applyFont="1" applyFill="1" applyBorder="1" applyAlignment="1">
      <alignment horizontal="center" vertical="center"/>
    </xf>
    <xf numFmtId="164" fontId="18" fillId="9" borderId="4" xfId="4" applyNumberFormat="1" applyFont="1" applyFill="1" applyBorder="1" applyAlignment="1">
      <alignment horizontal="center" vertical="center"/>
    </xf>
    <xf numFmtId="164" fontId="18" fillId="9" borderId="3" xfId="4" applyNumberFormat="1" applyFont="1" applyFill="1" applyBorder="1" applyAlignment="1">
      <alignment horizontal="center" vertical="center"/>
    </xf>
    <xf numFmtId="164" fontId="37" fillId="0" borderId="6" xfId="4" applyNumberFormat="1" applyFont="1" applyBorder="1" applyAlignment="1">
      <alignment horizontal="center" vertical="center"/>
    </xf>
    <xf numFmtId="164" fontId="37" fillId="0" borderId="7" xfId="4" applyNumberFormat="1" applyFont="1" applyBorder="1" applyAlignment="1">
      <alignment horizontal="center" vertical="center"/>
    </xf>
    <xf numFmtId="164" fontId="37" fillId="0" borderId="4" xfId="4" applyNumberFormat="1" applyFont="1" applyBorder="1" applyAlignment="1">
      <alignment horizontal="center" vertical="center"/>
    </xf>
    <xf numFmtId="164" fontId="44" fillId="0" borderId="7" xfId="4" applyNumberFormat="1" applyFont="1" applyBorder="1" applyAlignment="1">
      <alignment horizontal="center" vertical="center"/>
    </xf>
    <xf numFmtId="164" fontId="44" fillId="0" borderId="4" xfId="4" applyNumberFormat="1" applyFont="1" applyBorder="1" applyAlignment="1">
      <alignment horizontal="center" vertical="center"/>
    </xf>
    <xf numFmtId="164" fontId="18" fillId="0" borderId="3" xfId="4" applyNumberFormat="1" applyFont="1" applyBorder="1" applyAlignment="1">
      <alignment horizontal="center" vertical="center"/>
    </xf>
    <xf numFmtId="164" fontId="18" fillId="0" borderId="7" xfId="4" applyNumberFormat="1" applyFont="1" applyBorder="1" applyAlignment="1">
      <alignment horizontal="center" vertical="center"/>
    </xf>
    <xf numFmtId="164" fontId="18" fillId="0" borderId="4" xfId="4" applyNumberFormat="1" applyFont="1" applyBorder="1" applyAlignment="1">
      <alignment horizontal="center" vertical="center"/>
    </xf>
    <xf numFmtId="164" fontId="22" fillId="0" borderId="7" xfId="4" applyNumberFormat="1" applyFont="1" applyBorder="1" applyAlignment="1">
      <alignment horizontal="center" vertical="center"/>
    </xf>
    <xf numFmtId="164" fontId="22" fillId="0" borderId="4" xfId="4" applyNumberFormat="1" applyFont="1" applyBorder="1" applyAlignment="1">
      <alignment horizontal="center" vertical="center"/>
    </xf>
    <xf numFmtId="164" fontId="45" fillId="0" borderId="3" xfId="4" applyNumberFormat="1" applyFont="1" applyBorder="1" applyAlignment="1">
      <alignment horizontal="center" vertical="center"/>
    </xf>
    <xf numFmtId="164" fontId="45" fillId="0" borderId="7" xfId="4" applyNumberFormat="1" applyFont="1" applyBorder="1" applyAlignment="1">
      <alignment horizontal="center" vertical="center"/>
    </xf>
    <xf numFmtId="164" fontId="45" fillId="0" borderId="6" xfId="4" applyNumberFormat="1" applyFont="1" applyBorder="1" applyAlignment="1">
      <alignment horizontal="center" vertical="center"/>
    </xf>
    <xf numFmtId="164" fontId="45" fillId="0" borderId="4" xfId="4" applyNumberFormat="1" applyFont="1" applyBorder="1" applyAlignment="1">
      <alignment horizontal="center" vertical="center"/>
    </xf>
    <xf numFmtId="164" fontId="47" fillId="0" borderId="7" xfId="4" applyNumberFormat="1" applyFont="1" applyBorder="1" applyAlignment="1">
      <alignment horizontal="center" vertical="center"/>
    </xf>
    <xf numFmtId="164" fontId="47" fillId="0" borderId="4" xfId="4" applyNumberFormat="1" applyFont="1" applyBorder="1" applyAlignment="1">
      <alignment horizontal="center" vertical="center"/>
    </xf>
    <xf numFmtId="164" fontId="42" fillId="9" borderId="7" xfId="4" applyNumberFormat="1" applyFont="1" applyFill="1" applyBorder="1" applyAlignment="1">
      <alignment horizontal="center" vertical="center"/>
    </xf>
    <xf numFmtId="164" fontId="45" fillId="0" borderId="6" xfId="4" applyNumberFormat="1" applyFont="1" applyFill="1" applyBorder="1" applyAlignment="1">
      <alignment horizontal="center" vertical="center"/>
    </xf>
    <xf numFmtId="164" fontId="38" fillId="0" borderId="6" xfId="4" applyNumberFormat="1" applyFont="1" applyBorder="1" applyAlignment="1">
      <alignment horizontal="center" vertical="center"/>
    </xf>
    <xf numFmtId="164" fontId="35" fillId="0" borderId="7" xfId="4" applyNumberFormat="1" applyFont="1" applyBorder="1" applyAlignment="1">
      <alignment horizontal="center" vertical="center"/>
    </xf>
    <xf numFmtId="164" fontId="49" fillId="0" borderId="7" xfId="4" applyNumberFormat="1" applyFont="1" applyBorder="1" applyAlignment="1">
      <alignment horizontal="center" vertical="center"/>
    </xf>
    <xf numFmtId="164" fontId="49" fillId="0" borderId="4" xfId="4" applyNumberFormat="1" applyFont="1" applyBorder="1" applyAlignment="1">
      <alignment horizontal="center" vertical="center"/>
    </xf>
    <xf numFmtId="164" fontId="37" fillId="0" borderId="6" xfId="4" applyNumberFormat="1" applyFont="1" applyFill="1" applyBorder="1" applyAlignment="1">
      <alignment horizontal="center" vertical="center"/>
    </xf>
    <xf numFmtId="164" fontId="50" fillId="0" borderId="4" xfId="4" applyNumberFormat="1" applyFont="1" applyBorder="1" applyAlignment="1">
      <alignment horizontal="center" vertical="center"/>
    </xf>
    <xf numFmtId="164" fontId="18" fillId="3" borderId="6" xfId="4" applyNumberFormat="1" applyFont="1" applyFill="1" applyBorder="1" applyAlignment="1">
      <alignment horizontal="center" vertical="center"/>
    </xf>
    <xf numFmtId="164" fontId="18" fillId="3" borderId="7" xfId="4" applyNumberFormat="1" applyFont="1" applyFill="1" applyBorder="1" applyAlignment="1">
      <alignment horizontal="center" vertical="center"/>
    </xf>
    <xf numFmtId="164" fontId="18" fillId="3" borderId="4" xfId="4" applyNumberFormat="1" applyFont="1" applyFill="1" applyBorder="1" applyAlignment="1">
      <alignment horizontal="center" vertical="center"/>
    </xf>
    <xf numFmtId="164" fontId="42" fillId="3" borderId="7" xfId="4" applyNumberFormat="1" applyFont="1" applyFill="1" applyBorder="1" applyAlignment="1">
      <alignment horizontal="center" vertical="center"/>
    </xf>
    <xf numFmtId="164" fontId="42" fillId="3" borderId="4" xfId="4" applyNumberFormat="1" applyFont="1" applyFill="1" applyBorder="1" applyAlignment="1">
      <alignment horizontal="center" vertical="center"/>
    </xf>
    <xf numFmtId="164" fontId="18" fillId="3" borderId="3" xfId="4" applyNumberFormat="1" applyFont="1" applyFill="1" applyBorder="1" applyAlignment="1">
      <alignment horizontal="center" vertical="center"/>
    </xf>
    <xf numFmtId="164" fontId="18" fillId="8" borderId="6" xfId="4" applyNumberFormat="1" applyFont="1" applyFill="1" applyBorder="1" applyAlignment="1">
      <alignment horizontal="center" vertical="center"/>
    </xf>
    <xf numFmtId="164" fontId="18" fillId="8" borderId="7" xfId="4" applyNumberFormat="1" applyFont="1" applyFill="1" applyBorder="1" applyAlignment="1">
      <alignment horizontal="center" vertical="center"/>
    </xf>
    <xf numFmtId="164" fontId="18" fillId="8" borderId="3" xfId="4" applyNumberFormat="1" applyFont="1" applyFill="1" applyBorder="1" applyAlignment="1">
      <alignment horizontal="center" vertical="center"/>
    </xf>
    <xf numFmtId="164" fontId="37" fillId="3" borderId="6" xfId="4" applyNumberFormat="1" applyFont="1" applyFill="1" applyBorder="1" applyAlignment="1">
      <alignment horizontal="center" vertical="center"/>
    </xf>
    <xf numFmtId="164" fontId="37" fillId="3" borderId="7" xfId="4" applyNumberFormat="1" applyFont="1" applyFill="1" applyBorder="1" applyAlignment="1">
      <alignment horizontal="center" vertical="center"/>
    </xf>
    <xf numFmtId="164" fontId="37" fillId="3" borderId="4" xfId="4" applyNumberFormat="1" applyFont="1" applyFill="1" applyBorder="1" applyAlignment="1">
      <alignment horizontal="center" vertical="center"/>
    </xf>
    <xf numFmtId="164" fontId="22" fillId="3" borderId="4" xfId="4" applyNumberFormat="1" applyFont="1" applyFill="1" applyBorder="1" applyAlignment="1">
      <alignment horizontal="center" vertical="center"/>
    </xf>
    <xf numFmtId="164" fontId="45" fillId="3" borderId="3" xfId="4" applyNumberFormat="1" applyFont="1" applyFill="1" applyBorder="1" applyAlignment="1">
      <alignment horizontal="center" vertical="center"/>
    </xf>
    <xf numFmtId="164" fontId="45" fillId="3" borderId="7" xfId="4" applyNumberFormat="1" applyFont="1" applyFill="1" applyBorder="1" applyAlignment="1">
      <alignment horizontal="center" vertical="center"/>
    </xf>
    <xf numFmtId="164" fontId="42" fillId="2" borderId="3" xfId="4" applyNumberFormat="1" applyFont="1" applyFill="1" applyBorder="1" applyAlignment="1">
      <alignment horizontal="center" vertical="center"/>
    </xf>
    <xf numFmtId="164" fontId="42" fillId="9" borderId="6" xfId="4" applyNumberFormat="1" applyFont="1" applyFill="1" applyBorder="1" applyAlignment="1">
      <alignment horizontal="center" vertical="center"/>
    </xf>
    <xf numFmtId="164" fontId="42" fillId="9" borderId="4" xfId="4" applyNumberFormat="1" applyFont="1" applyFill="1" applyBorder="1" applyAlignment="1">
      <alignment horizontal="center" vertical="center"/>
    </xf>
    <xf numFmtId="164" fontId="42" fillId="9" borderId="3" xfId="4" applyNumberFormat="1" applyFont="1" applyFill="1" applyBorder="1" applyAlignment="1">
      <alignment horizontal="center" vertical="center"/>
    </xf>
    <xf numFmtId="164" fontId="47" fillId="0" borderId="6" xfId="4" applyNumberFormat="1" applyFont="1" applyBorder="1" applyAlignment="1">
      <alignment horizontal="center"/>
    </xf>
    <xf numFmtId="164" fontId="47" fillId="0" borderId="7" xfId="4" applyNumberFormat="1" applyFont="1" applyBorder="1" applyAlignment="1">
      <alignment horizontal="center"/>
    </xf>
    <xf numFmtId="164" fontId="47" fillId="6" borderId="7" xfId="4" applyNumberFormat="1" applyFont="1" applyFill="1" applyBorder="1" applyAlignment="1">
      <alignment horizontal="center"/>
    </xf>
    <xf numFmtId="164" fontId="47" fillId="0" borderId="4" xfId="4" applyNumberFormat="1" applyFont="1" applyBorder="1" applyAlignment="1">
      <alignment horizontal="center"/>
    </xf>
    <xf numFmtId="164" fontId="50" fillId="0" borderId="7" xfId="4" applyNumberFormat="1" applyFont="1" applyBorder="1" applyAlignment="1">
      <alignment horizontal="center"/>
    </xf>
    <xf numFmtId="164" fontId="50" fillId="0" borderId="4" xfId="4" applyNumberFormat="1" applyFont="1" applyBorder="1" applyAlignment="1">
      <alignment horizontal="center"/>
    </xf>
    <xf numFmtId="164" fontId="42" fillId="0" borderId="3" xfId="4" applyNumberFormat="1" applyFont="1" applyBorder="1" applyAlignment="1">
      <alignment horizontal="center"/>
    </xf>
    <xf numFmtId="164" fontId="42" fillId="0" borderId="7" xfId="4" applyNumberFormat="1" applyFont="1" applyBorder="1" applyAlignment="1">
      <alignment horizontal="center"/>
    </xf>
    <xf numFmtId="164" fontId="42" fillId="0" borderId="4" xfId="4" applyNumberFormat="1" applyFont="1" applyBorder="1" applyAlignment="1">
      <alignment horizontal="center"/>
    </xf>
    <xf numFmtId="164" fontId="47" fillId="3" borderId="6" xfId="4" applyNumberFormat="1" applyFont="1" applyFill="1" applyBorder="1" applyAlignment="1">
      <alignment horizontal="center"/>
    </xf>
    <xf numFmtId="164" fontId="47" fillId="3" borderId="7" xfId="4" applyNumberFormat="1" applyFont="1" applyFill="1" applyBorder="1" applyAlignment="1">
      <alignment horizontal="center"/>
    </xf>
    <xf numFmtId="164" fontId="47" fillId="3" borderId="16" xfId="4" applyNumberFormat="1" applyFont="1" applyFill="1" applyBorder="1" applyAlignment="1">
      <alignment horizontal="center"/>
    </xf>
    <xf numFmtId="164" fontId="47" fillId="3" borderId="3" xfId="4" applyNumberFormat="1" applyFont="1" applyFill="1" applyBorder="1" applyAlignment="1">
      <alignment horizontal="center"/>
    </xf>
    <xf numFmtId="164" fontId="47" fillId="3" borderId="4" xfId="4" applyNumberFormat="1" applyFont="1" applyFill="1" applyBorder="1" applyAlignment="1">
      <alignment horizontal="center"/>
    </xf>
    <xf numFmtId="164" fontId="47" fillId="3" borderId="20" xfId="4" applyNumberFormat="1" applyFont="1" applyFill="1" applyBorder="1" applyAlignment="1">
      <alignment horizontal="center"/>
    </xf>
    <xf numFmtId="164" fontId="42" fillId="9" borderId="6" xfId="4" applyNumberFormat="1" applyFont="1" applyFill="1" applyBorder="1" applyAlignment="1">
      <alignment horizontal="center"/>
    </xf>
    <xf numFmtId="164" fontId="42" fillId="9" borderId="7" xfId="4" applyNumberFormat="1" applyFont="1" applyFill="1" applyBorder="1" applyAlignment="1">
      <alignment horizontal="center"/>
    </xf>
    <xf numFmtId="164" fontId="42" fillId="9" borderId="4" xfId="4" applyNumberFormat="1" applyFont="1" applyFill="1" applyBorder="1" applyAlignment="1">
      <alignment horizontal="center"/>
    </xf>
    <xf numFmtId="164" fontId="63" fillId="9" borderId="4" xfId="4" applyNumberFormat="1" applyFont="1" applyFill="1" applyBorder="1" applyAlignment="1">
      <alignment horizontal="center"/>
    </xf>
    <xf numFmtId="164" fontId="63" fillId="9" borderId="3" xfId="4" applyNumberFormat="1" applyFont="1" applyFill="1" applyBorder="1" applyAlignment="1">
      <alignment horizontal="center"/>
    </xf>
    <xf numFmtId="164" fontId="47" fillId="0" borderId="7" xfId="4" applyNumberFormat="1" applyFont="1" applyFill="1" applyBorder="1" applyAlignment="1">
      <alignment horizontal="center"/>
    </xf>
    <xf numFmtId="164" fontId="47" fillId="0" borderId="3" xfId="4" applyNumberFormat="1" applyFont="1" applyBorder="1" applyAlignment="1">
      <alignment horizontal="center"/>
    </xf>
    <xf numFmtId="164" fontId="47" fillId="6" borderId="6" xfId="4" applyNumberFormat="1" applyFont="1" applyFill="1" applyBorder="1" applyAlignment="1">
      <alignment horizontal="center"/>
    </xf>
    <xf numFmtId="164" fontId="42" fillId="0" borderId="6" xfId="4" applyNumberFormat="1" applyFont="1" applyBorder="1" applyAlignment="1">
      <alignment horizontal="center"/>
    </xf>
    <xf numFmtId="164" fontId="62" fillId="0" borderId="7" xfId="4" applyNumberFormat="1" applyFont="1" applyBorder="1" applyAlignment="1">
      <alignment horizontal="center"/>
    </xf>
    <xf numFmtId="164" fontId="62" fillId="0" borderId="4" xfId="4" applyNumberFormat="1" applyFont="1" applyBorder="1" applyAlignment="1">
      <alignment horizontal="center"/>
    </xf>
    <xf numFmtId="164" fontId="47" fillId="9" borderId="3" xfId="4" applyNumberFormat="1" applyFont="1" applyFill="1" applyBorder="1" applyAlignment="1">
      <alignment horizontal="center"/>
    </xf>
    <xf numFmtId="164" fontId="18" fillId="3" borderId="6" xfId="4" applyNumberFormat="1" applyFont="1" applyFill="1" applyBorder="1" applyAlignment="1">
      <alignment horizontal="center"/>
    </xf>
    <xf numFmtId="164" fontId="18" fillId="3" borderId="7" xfId="4" applyNumberFormat="1" applyFont="1" applyFill="1" applyBorder="1" applyAlignment="1">
      <alignment horizontal="center"/>
    </xf>
    <xf numFmtId="164" fontId="42" fillId="3" borderId="7" xfId="4" applyNumberFormat="1" applyFont="1" applyFill="1" applyBorder="1" applyAlignment="1">
      <alignment horizontal="center"/>
    </xf>
    <xf numFmtId="164" fontId="42" fillId="3" borderId="4" xfId="4" applyNumberFormat="1" applyFont="1" applyFill="1" applyBorder="1" applyAlignment="1">
      <alignment horizontal="center"/>
    </xf>
    <xf numFmtId="164" fontId="18" fillId="3" borderId="3" xfId="4" applyNumberFormat="1" applyFont="1" applyFill="1" applyBorder="1" applyAlignment="1">
      <alignment horizontal="center"/>
    </xf>
    <xf numFmtId="164" fontId="18" fillId="8" borderId="6" xfId="4" applyNumberFormat="1" applyFont="1" applyFill="1" applyBorder="1" applyAlignment="1">
      <alignment horizontal="center"/>
    </xf>
    <xf numFmtId="164" fontId="18" fillId="8" borderId="7" xfId="4" applyNumberFormat="1" applyFont="1" applyFill="1" applyBorder="1" applyAlignment="1">
      <alignment horizontal="center"/>
    </xf>
    <xf numFmtId="164" fontId="42" fillId="8" borderId="7" xfId="4" applyNumberFormat="1" applyFont="1" applyFill="1" applyBorder="1" applyAlignment="1">
      <alignment horizontal="center"/>
    </xf>
    <xf numFmtId="164" fontId="42" fillId="8" borderId="4" xfId="4" applyNumberFormat="1" applyFont="1" applyFill="1" applyBorder="1" applyAlignment="1">
      <alignment horizontal="center"/>
    </xf>
    <xf numFmtId="164" fontId="18" fillId="8" borderId="3" xfId="4" applyNumberFormat="1" applyFont="1" applyFill="1" applyBorder="1" applyAlignment="1">
      <alignment horizontal="center"/>
    </xf>
    <xf numFmtId="164" fontId="18" fillId="4" borderId="8" xfId="4" applyNumberFormat="1" applyFont="1" applyFill="1" applyBorder="1" applyAlignment="1">
      <alignment horizontal="center"/>
    </xf>
    <xf numFmtId="0" fontId="14" fillId="0" borderId="7" xfId="1" applyFont="1" applyBorder="1" applyAlignment="1">
      <alignment horizontal="left"/>
    </xf>
    <xf numFmtId="0" fontId="52" fillId="0" borderId="7" xfId="1" applyFont="1" applyBorder="1" applyAlignment="1">
      <alignment wrapText="1"/>
    </xf>
    <xf numFmtId="0" fontId="13" fillId="0" borderId="7" xfId="1" applyFont="1" applyBorder="1" applyAlignment="1">
      <alignment horizontal="left"/>
    </xf>
    <xf numFmtId="0" fontId="52" fillId="0" borderId="7" xfId="1" applyFont="1" applyBorder="1" applyAlignment="1">
      <alignment vertical="center"/>
    </xf>
    <xf numFmtId="49" fontId="14" fillId="0" borderId="7" xfId="1" applyNumberFormat="1" applyFont="1" applyFill="1" applyBorder="1" applyAlignment="1">
      <alignment horizontal="left" vertical="center" wrapText="1"/>
    </xf>
    <xf numFmtId="0" fontId="53" fillId="0" borderId="7" xfId="1" applyFont="1" applyFill="1" applyBorder="1" applyAlignment="1">
      <alignment horizontal="center" vertical="center"/>
    </xf>
    <xf numFmtId="0" fontId="52" fillId="0" borderId="7" xfId="1" applyFont="1" applyFill="1" applyBorder="1" applyAlignment="1">
      <alignment horizontal="left"/>
    </xf>
    <xf numFmtId="49" fontId="13" fillId="0" borderId="7" xfId="1" applyNumberFormat="1" applyFont="1" applyFill="1" applyBorder="1" applyAlignment="1">
      <alignment horizontal="left"/>
    </xf>
    <xf numFmtId="0" fontId="14" fillId="4" borderId="7" xfId="1" applyFont="1" applyFill="1" applyBorder="1"/>
    <xf numFmtId="0" fontId="15" fillId="0" borderId="7" xfId="1" applyFont="1" applyBorder="1"/>
    <xf numFmtId="0" fontId="19" fillId="0" borderId="7" xfId="1" applyFont="1" applyBorder="1" applyAlignment="1">
      <alignment horizontal="left"/>
    </xf>
    <xf numFmtId="0" fontId="19" fillId="0" borderId="7" xfId="1" applyFont="1" applyBorder="1" applyAlignment="1">
      <alignment horizontal="left" wrapText="1"/>
    </xf>
    <xf numFmtId="164" fontId="64" fillId="10" borderId="7" xfId="1" applyNumberFormat="1" applyFont="1" applyFill="1" applyBorder="1" applyAlignment="1">
      <alignment horizontal="center" vertical="center"/>
    </xf>
    <xf numFmtId="164" fontId="42" fillId="2" borderId="15" xfId="4" applyNumberFormat="1" applyFont="1" applyFill="1" applyBorder="1" applyAlignment="1">
      <alignment horizontal="center" vertical="center"/>
    </xf>
    <xf numFmtId="164" fontId="42" fillId="9" borderId="15" xfId="4" applyNumberFormat="1" applyFont="1" applyFill="1" applyBorder="1" applyAlignment="1">
      <alignment horizontal="center" vertical="center"/>
    </xf>
    <xf numFmtId="164" fontId="47" fillId="0" borderId="15" xfId="4" applyNumberFormat="1" applyFont="1" applyBorder="1" applyAlignment="1">
      <alignment horizontal="center"/>
    </xf>
    <xf numFmtId="164" fontId="47" fillId="3" borderId="24" xfId="4" applyNumberFormat="1" applyFont="1" applyFill="1" applyBorder="1" applyAlignment="1">
      <alignment horizontal="center"/>
    </xf>
    <xf numFmtId="164" fontId="47" fillId="3" borderId="25" xfId="4" applyNumberFormat="1" applyFont="1" applyFill="1" applyBorder="1" applyAlignment="1">
      <alignment horizontal="center"/>
    </xf>
    <xf numFmtId="164" fontId="47" fillId="3" borderId="22" xfId="4" applyNumberFormat="1" applyFont="1" applyFill="1" applyBorder="1" applyAlignment="1">
      <alignment horizontal="center"/>
    </xf>
    <xf numFmtId="164" fontId="42" fillId="9" borderId="15" xfId="4" applyNumberFormat="1" applyFont="1" applyFill="1" applyBorder="1" applyAlignment="1">
      <alignment horizontal="center"/>
    </xf>
    <xf numFmtId="164" fontId="47" fillId="6" borderId="15" xfId="4" applyNumberFormat="1" applyFont="1" applyFill="1" applyBorder="1" applyAlignment="1">
      <alignment horizontal="center"/>
    </xf>
    <xf numFmtId="164" fontId="47" fillId="0" borderId="15" xfId="4" applyNumberFormat="1" applyFont="1" applyBorder="1" applyAlignment="1">
      <alignment horizontal="center" vertical="center"/>
    </xf>
    <xf numFmtId="164" fontId="18" fillId="3" borderId="15" xfId="4" applyNumberFormat="1" applyFont="1" applyFill="1" applyBorder="1" applyAlignment="1">
      <alignment horizontal="center"/>
    </xf>
    <xf numFmtId="164" fontId="18" fillId="8" borderId="15" xfId="4" applyNumberFormat="1" applyFont="1" applyFill="1" applyBorder="1" applyAlignment="1">
      <alignment horizontal="center"/>
    </xf>
    <xf numFmtId="164" fontId="18" fillId="4" borderId="26" xfId="4" applyNumberFormat="1" applyFont="1" applyFill="1" applyBorder="1" applyAlignment="1">
      <alignment horizontal="center"/>
    </xf>
    <xf numFmtId="164" fontId="18" fillId="4" borderId="17" xfId="4" applyNumberFormat="1" applyFont="1" applyFill="1" applyBorder="1" applyAlignment="1">
      <alignment horizontal="center"/>
    </xf>
    <xf numFmtId="4" fontId="41" fillId="0" borderId="19" xfId="4" applyNumberFormat="1" applyFont="1" applyBorder="1" applyAlignment="1">
      <alignment horizontal="center" vertical="center" wrapText="1"/>
    </xf>
    <xf numFmtId="4" fontId="41" fillId="0" borderId="16" xfId="4" applyNumberFormat="1" applyFont="1" applyBorder="1" applyAlignment="1">
      <alignment horizontal="center" vertical="center" wrapText="1"/>
    </xf>
    <xf numFmtId="4" fontId="33" fillId="0" borderId="16" xfId="4" applyNumberFormat="1" applyFont="1" applyBorder="1" applyAlignment="1">
      <alignment horizontal="center" vertical="center" wrapText="1"/>
    </xf>
    <xf numFmtId="4" fontId="33" fillId="0" borderId="5" xfId="4" applyNumberFormat="1" applyFont="1" applyBorder="1" applyAlignment="1">
      <alignment horizontal="center" vertical="center" wrapText="1"/>
    </xf>
    <xf numFmtId="164" fontId="18" fillId="4" borderId="9" xfId="4" applyNumberFormat="1" applyFont="1" applyFill="1" applyBorder="1" applyAlignment="1">
      <alignment horizontal="center"/>
    </xf>
    <xf numFmtId="164" fontId="18" fillId="4" borderId="10" xfId="4" applyNumberFormat="1" applyFont="1" applyFill="1" applyBorder="1" applyAlignment="1">
      <alignment horizontal="center"/>
    </xf>
    <xf numFmtId="164" fontId="63" fillId="3" borderId="4" xfId="4" applyNumberFormat="1" applyFont="1" applyFill="1" applyBorder="1" applyAlignment="1">
      <alignment horizontal="center" vertical="center"/>
    </xf>
    <xf numFmtId="164" fontId="63" fillId="3" borderId="3" xfId="4" applyNumberFormat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12" fillId="0" borderId="2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29" fillId="0" borderId="0" xfId="2" applyFont="1" applyAlignment="1">
      <alignment horizontal="center" vertical="top"/>
    </xf>
    <xf numFmtId="0" fontId="11" fillId="0" borderId="0" xfId="2" applyFont="1" applyAlignment="1">
      <alignment horizontal="left"/>
    </xf>
    <xf numFmtId="0" fontId="11" fillId="0" borderId="21" xfId="2" applyFont="1" applyBorder="1" applyAlignment="1">
      <alignment horizontal="left"/>
    </xf>
    <xf numFmtId="0" fontId="29" fillId="0" borderId="0" xfId="2" applyFont="1" applyAlignment="1">
      <alignment horizontal="center"/>
    </xf>
    <xf numFmtId="0" fontId="29" fillId="0" borderId="21" xfId="2" applyFont="1" applyBorder="1" applyAlignment="1">
      <alignment horizontal="center"/>
    </xf>
    <xf numFmtId="0" fontId="29" fillId="0" borderId="0" xfId="2" applyFont="1" applyAlignment="1">
      <alignment horizontal="left"/>
    </xf>
    <xf numFmtId="0" fontId="29" fillId="0" borderId="21" xfId="2" applyFont="1" applyBorder="1" applyAlignment="1">
      <alignment horizontal="left"/>
    </xf>
    <xf numFmtId="0" fontId="23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23" fillId="0" borderId="0" xfId="4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59" fillId="0" borderId="0" xfId="4" applyFont="1" applyAlignment="1">
      <alignment horizontal="left" vertical="top"/>
    </xf>
    <xf numFmtId="0" fontId="58" fillId="0" borderId="0" xfId="4" applyFont="1" applyAlignment="1">
      <alignment horizontal="center" wrapText="1"/>
    </xf>
    <xf numFmtId="0" fontId="46" fillId="0" borderId="0" xfId="1" applyFont="1" applyBorder="1" applyAlignment="1">
      <alignment horizontal="center" vertical="top"/>
    </xf>
    <xf numFmtId="0" fontId="20" fillId="0" borderId="11" xfId="1" applyFont="1" applyBorder="1"/>
    <xf numFmtId="0" fontId="12" fillId="0" borderId="11" xfId="1" applyFont="1" applyBorder="1" applyAlignment="1">
      <alignment horizontal="center"/>
    </xf>
    <xf numFmtId="0" fontId="46" fillId="0" borderId="11" xfId="1" applyFont="1" applyBorder="1" applyAlignment="1">
      <alignment horizontal="center" vertical="top"/>
    </xf>
    <xf numFmtId="165" fontId="7" fillId="0" borderId="0" xfId="1" applyNumberFormat="1" applyFont="1" applyAlignment="1">
      <alignment horizontal="center" vertical="center"/>
    </xf>
    <xf numFmtId="165" fontId="29" fillId="0" borderId="0" xfId="2" applyNumberFormat="1" applyFont="1" applyAlignment="1">
      <alignment horizontal="center" vertical="center"/>
    </xf>
    <xf numFmtId="4" fontId="32" fillId="0" borderId="1" xfId="4" applyNumberFormat="1" applyFont="1" applyBorder="1" applyAlignment="1">
      <alignment horizontal="center" vertical="center"/>
    </xf>
    <xf numFmtId="4" fontId="32" fillId="0" borderId="14" xfId="4" applyNumberFormat="1" applyFont="1" applyBorder="1" applyAlignment="1">
      <alignment horizontal="center" vertical="center"/>
    </xf>
    <xf numFmtId="4" fontId="32" fillId="0" borderId="18" xfId="4" applyNumberFormat="1" applyFont="1" applyBorder="1" applyAlignment="1">
      <alignment horizontal="center" vertical="center"/>
    </xf>
    <xf numFmtId="4" fontId="32" fillId="0" borderId="2" xfId="4" applyNumberFormat="1" applyFont="1" applyBorder="1" applyAlignment="1">
      <alignment horizontal="center" vertical="center"/>
    </xf>
    <xf numFmtId="4" fontId="32" fillId="0" borderId="3" xfId="4" applyNumberFormat="1" applyFont="1" applyBorder="1" applyAlignment="1">
      <alignment horizontal="center" vertical="center"/>
    </xf>
    <xf numFmtId="4" fontId="32" fillId="0" borderId="7" xfId="4" applyNumberFormat="1" applyFont="1" applyBorder="1" applyAlignment="1">
      <alignment horizontal="center" vertical="center"/>
    </xf>
    <xf numFmtId="4" fontId="32" fillId="0" borderId="15" xfId="4" applyNumberFormat="1" applyFont="1" applyBorder="1" applyAlignment="1">
      <alignment horizontal="center" vertical="center"/>
    </xf>
    <xf numFmtId="4" fontId="32" fillId="0" borderId="4" xfId="4" applyNumberFormat="1" applyFont="1" applyBorder="1" applyAlignment="1">
      <alignment horizontal="center" vertical="center"/>
    </xf>
    <xf numFmtId="0" fontId="40" fillId="0" borderId="0" xfId="4" applyFont="1" applyAlignment="1">
      <alignment horizontal="left" vertical="top"/>
    </xf>
    <xf numFmtId="4" fontId="14" fillId="0" borderId="13" xfId="4" applyNumberFormat="1" applyFont="1" applyBorder="1" applyAlignment="1">
      <alignment horizontal="center" vertical="center" wrapText="1"/>
    </xf>
    <xf numFmtId="4" fontId="14" fillId="0" borderId="14" xfId="4" applyNumberFormat="1" applyFont="1" applyBorder="1" applyAlignment="1">
      <alignment horizontal="center" vertical="center" wrapText="1"/>
    </xf>
    <xf numFmtId="4" fontId="14" fillId="0" borderId="2" xfId="4" applyNumberFormat="1" applyFont="1" applyBorder="1" applyAlignment="1">
      <alignment horizontal="center" vertical="center" wrapText="1"/>
    </xf>
    <xf numFmtId="4" fontId="14" fillId="0" borderId="6" xfId="4" applyNumberFormat="1" applyFont="1" applyBorder="1" applyAlignment="1">
      <alignment horizontal="center" vertical="center" wrapText="1"/>
    </xf>
    <xf numFmtId="4" fontId="14" fillId="0" borderId="7" xfId="4" applyNumberFormat="1" applyFont="1" applyBorder="1" applyAlignment="1">
      <alignment horizontal="center" vertical="center" wrapText="1"/>
    </xf>
    <xf numFmtId="4" fontId="14" fillId="0" borderId="4" xfId="4" applyNumberFormat="1" applyFont="1" applyBorder="1" applyAlignment="1">
      <alignment horizontal="center" vertical="center" wrapText="1"/>
    </xf>
    <xf numFmtId="4" fontId="12" fillId="0" borderId="0" xfId="1" applyNumberFormat="1" applyFont="1" applyBorder="1" applyAlignment="1">
      <alignment horizontal="center"/>
    </xf>
    <xf numFmtId="0" fontId="27" fillId="0" borderId="0" xfId="4" applyFont="1" applyAlignment="1">
      <alignment horizontal="center" vertical="center"/>
    </xf>
    <xf numFmtId="0" fontId="25" fillId="0" borderId="0" xfId="4" applyFont="1" applyBorder="1" applyAlignment="1">
      <alignment horizontal="center" vertical="center"/>
    </xf>
    <xf numFmtId="4" fontId="5" fillId="0" borderId="0" xfId="4" applyNumberFormat="1" applyFont="1" applyAlignment="1">
      <alignment horizontal="center"/>
    </xf>
    <xf numFmtId="4" fontId="23" fillId="0" borderId="0" xfId="4" applyNumberFormat="1" applyFont="1" applyAlignment="1">
      <alignment horizontal="center" vertical="center" wrapText="1"/>
    </xf>
    <xf numFmtId="4" fontId="23" fillId="0" borderId="0" xfId="4" applyNumberFormat="1" applyFont="1" applyAlignment="1">
      <alignment horizontal="center"/>
    </xf>
    <xf numFmtId="0" fontId="24" fillId="0" borderId="0" xfId="4" applyFont="1" applyBorder="1" applyAlignment="1">
      <alignment horizontal="center"/>
    </xf>
    <xf numFmtId="4" fontId="46" fillId="0" borderId="0" xfId="1" applyNumberFormat="1" applyFont="1" applyBorder="1" applyAlignment="1">
      <alignment horizontal="center" vertical="top"/>
    </xf>
    <xf numFmtId="0" fontId="31" fillId="0" borderId="13" xfId="4" applyFont="1" applyBorder="1" applyAlignment="1">
      <alignment horizontal="center" vertical="center"/>
    </xf>
    <xf numFmtId="0" fontId="31" fillId="0" borderId="6" xfId="4" applyFont="1" applyBorder="1" applyAlignment="1">
      <alignment horizontal="center" vertical="center"/>
    </xf>
    <xf numFmtId="0" fontId="31" fillId="0" borderId="8" xfId="4" applyFont="1" applyBorder="1" applyAlignment="1">
      <alignment horizontal="center" vertical="center"/>
    </xf>
    <xf numFmtId="0" fontId="31" fillId="0" borderId="14" xfId="4" applyFont="1" applyBorder="1" applyAlignment="1">
      <alignment horizontal="center" vertical="center" wrapText="1"/>
    </xf>
    <xf numFmtId="0" fontId="31" fillId="0" borderId="7" xfId="4" applyFont="1" applyBorder="1" applyAlignment="1">
      <alignment horizontal="center" vertical="center" wrapText="1"/>
    </xf>
    <xf numFmtId="0" fontId="31" fillId="0" borderId="9" xfId="4" applyFont="1" applyBorder="1" applyAlignment="1">
      <alignment horizontal="center" vertical="center" wrapText="1"/>
    </xf>
    <xf numFmtId="0" fontId="31" fillId="0" borderId="18" xfId="4" applyFont="1" applyBorder="1" applyAlignment="1">
      <alignment horizontal="center" vertical="center" wrapText="1"/>
    </xf>
    <xf numFmtId="0" fontId="31" fillId="0" borderId="15" xfId="4" applyFont="1" applyBorder="1" applyAlignment="1">
      <alignment horizontal="center" vertical="center" wrapText="1"/>
    </xf>
    <xf numFmtId="0" fontId="31" fillId="0" borderId="23" xfId="4" applyFont="1" applyBorder="1" applyAlignment="1">
      <alignment horizontal="center" vertical="center" wrapText="1"/>
    </xf>
    <xf numFmtId="4" fontId="32" fillId="2" borderId="13" xfId="4" applyNumberFormat="1" applyFont="1" applyFill="1" applyBorder="1" applyAlignment="1">
      <alignment horizontal="center" vertical="center" wrapText="1"/>
    </xf>
    <xf numFmtId="4" fontId="32" fillId="2" borderId="14" xfId="4" applyNumberFormat="1" applyFont="1" applyFill="1" applyBorder="1" applyAlignment="1">
      <alignment horizontal="center" vertical="center" wrapText="1"/>
    </xf>
    <xf numFmtId="4" fontId="32" fillId="2" borderId="2" xfId="4" applyNumberFormat="1" applyFont="1" applyFill="1" applyBorder="1" applyAlignment="1">
      <alignment horizontal="center" vertical="center" wrapText="1"/>
    </xf>
    <xf numFmtId="4" fontId="32" fillId="2" borderId="6" xfId="4" applyNumberFormat="1" applyFont="1" applyFill="1" applyBorder="1" applyAlignment="1">
      <alignment horizontal="center" vertical="center" wrapText="1"/>
    </xf>
    <xf numFmtId="4" fontId="32" fillId="2" borderId="7" xfId="4" applyNumberFormat="1" applyFont="1" applyFill="1" applyBorder="1" applyAlignment="1">
      <alignment horizontal="center" vertical="center" wrapText="1"/>
    </xf>
    <xf numFmtId="4" fontId="32" fillId="2" borderId="4" xfId="4" applyNumberFormat="1" applyFont="1" applyFill="1" applyBorder="1" applyAlignment="1">
      <alignment horizontal="center" vertical="center" wrapText="1"/>
    </xf>
    <xf numFmtId="4" fontId="14" fillId="0" borderId="11" xfId="1" applyNumberFormat="1" applyFont="1" applyBorder="1" applyAlignment="1">
      <alignment horizontal="center"/>
    </xf>
    <xf numFmtId="0" fontId="26" fillId="0" borderId="0" xfId="4" applyFont="1" applyBorder="1" applyAlignment="1">
      <alignment horizontal="center"/>
    </xf>
    <xf numFmtId="165" fontId="32" fillId="2" borderId="13" xfId="4" applyNumberFormat="1" applyFont="1" applyFill="1" applyBorder="1" applyAlignment="1">
      <alignment horizontal="center" vertical="center" wrapText="1"/>
    </xf>
    <xf numFmtId="165" fontId="32" fillId="2" borderId="14" xfId="4" applyNumberFormat="1" applyFont="1" applyFill="1" applyBorder="1" applyAlignment="1">
      <alignment horizontal="center" vertical="center" wrapText="1"/>
    </xf>
    <xf numFmtId="165" fontId="32" fillId="2" borderId="2" xfId="4" applyNumberFormat="1" applyFont="1" applyFill="1" applyBorder="1" applyAlignment="1">
      <alignment horizontal="center" vertical="center" wrapText="1"/>
    </xf>
    <xf numFmtId="165" fontId="32" fillId="2" borderId="6" xfId="4" applyNumberFormat="1" applyFont="1" applyFill="1" applyBorder="1" applyAlignment="1">
      <alignment horizontal="center" vertical="center" wrapText="1"/>
    </xf>
    <xf numFmtId="165" fontId="32" fillId="2" borderId="7" xfId="4" applyNumberFormat="1" applyFont="1" applyFill="1" applyBorder="1" applyAlignment="1">
      <alignment horizontal="center" vertical="center" wrapText="1"/>
    </xf>
    <xf numFmtId="165" fontId="32" fillId="2" borderId="4" xfId="4" applyNumberFormat="1" applyFont="1" applyFill="1" applyBorder="1" applyAlignment="1">
      <alignment horizontal="center" vertical="center" wrapText="1"/>
    </xf>
    <xf numFmtId="165" fontId="14" fillId="0" borderId="13" xfId="4" applyNumberFormat="1" applyFont="1" applyBorder="1" applyAlignment="1">
      <alignment horizontal="center" vertical="center" wrapText="1"/>
    </xf>
    <xf numFmtId="165" fontId="14" fillId="0" borderId="14" xfId="4" applyNumberFormat="1" applyFont="1" applyBorder="1" applyAlignment="1">
      <alignment horizontal="center" vertical="center" wrapText="1"/>
    </xf>
    <xf numFmtId="165" fontId="14" fillId="0" borderId="2" xfId="4" applyNumberFormat="1" applyFont="1" applyBorder="1" applyAlignment="1">
      <alignment horizontal="center" vertical="center" wrapText="1"/>
    </xf>
    <xf numFmtId="165" fontId="14" fillId="0" borderId="6" xfId="4" applyNumberFormat="1" applyFont="1" applyBorder="1" applyAlignment="1">
      <alignment horizontal="center" vertical="center" wrapText="1"/>
    </xf>
    <xf numFmtId="165" fontId="14" fillId="0" borderId="7" xfId="4" applyNumberFormat="1" applyFont="1" applyBorder="1" applyAlignment="1">
      <alignment horizontal="center" vertical="center" wrapText="1"/>
    </xf>
    <xf numFmtId="165" fontId="14" fillId="0" borderId="4" xfId="4" applyNumberFormat="1" applyFont="1" applyBorder="1" applyAlignment="1">
      <alignment horizontal="center" vertical="center" wrapText="1"/>
    </xf>
    <xf numFmtId="165" fontId="32" fillId="0" borderId="1" xfId="4" applyNumberFormat="1" applyFont="1" applyBorder="1" applyAlignment="1">
      <alignment horizontal="center" vertical="center"/>
    </xf>
    <xf numFmtId="165" fontId="32" fillId="0" borderId="14" xfId="4" applyNumberFormat="1" applyFont="1" applyBorder="1" applyAlignment="1">
      <alignment horizontal="center" vertical="center"/>
    </xf>
    <xf numFmtId="165" fontId="32" fillId="0" borderId="18" xfId="4" applyNumberFormat="1" applyFont="1" applyBorder="1" applyAlignment="1">
      <alignment horizontal="center" vertical="center"/>
    </xf>
    <xf numFmtId="165" fontId="32" fillId="0" borderId="2" xfId="4" applyNumberFormat="1" applyFont="1" applyBorder="1" applyAlignment="1">
      <alignment horizontal="center" vertical="center"/>
    </xf>
    <xf numFmtId="165" fontId="32" fillId="0" borderId="3" xfId="4" applyNumberFormat="1" applyFont="1" applyBorder="1" applyAlignment="1">
      <alignment horizontal="center" vertical="center"/>
    </xf>
    <xf numFmtId="165" fontId="32" fillId="0" borderId="7" xfId="4" applyNumberFormat="1" applyFont="1" applyBorder="1" applyAlignment="1">
      <alignment horizontal="center" vertical="center"/>
    </xf>
    <xf numFmtId="165" fontId="32" fillId="0" borderId="15" xfId="4" applyNumberFormat="1" applyFont="1" applyBorder="1" applyAlignment="1">
      <alignment horizontal="center" vertical="center"/>
    </xf>
    <xf numFmtId="165" fontId="32" fillId="0" borderId="4" xfId="4" applyNumberFormat="1" applyFont="1" applyBorder="1" applyAlignment="1">
      <alignment horizontal="center" vertical="center"/>
    </xf>
    <xf numFmtId="0" fontId="27" fillId="0" borderId="0" xfId="4" applyFont="1" applyAlignment="1">
      <alignment horizontal="center"/>
    </xf>
    <xf numFmtId="165" fontId="5" fillId="0" borderId="0" xfId="4" applyNumberFormat="1" applyFont="1" applyAlignment="1">
      <alignment horizontal="center"/>
    </xf>
    <xf numFmtId="165" fontId="23" fillId="0" borderId="0" xfId="4" applyNumberFormat="1" applyFont="1" applyAlignment="1">
      <alignment horizontal="center" vertical="center" wrapText="1"/>
    </xf>
    <xf numFmtId="165" fontId="23" fillId="0" borderId="0" xfId="4" applyNumberFormat="1" applyFont="1" applyAlignment="1">
      <alignment horizontal="left"/>
    </xf>
    <xf numFmtId="0" fontId="46" fillId="0" borderId="12" xfId="1" applyFont="1" applyBorder="1" applyAlignment="1">
      <alignment horizontal="center" vertical="top"/>
    </xf>
    <xf numFmtId="165" fontId="13" fillId="0" borderId="12" xfId="1" applyNumberFormat="1" applyFont="1" applyBorder="1" applyAlignment="1">
      <alignment horizontal="center"/>
    </xf>
    <xf numFmtId="0" fontId="20" fillId="0" borderId="11" xfId="1" applyFont="1" applyBorder="1" applyAlignment="1">
      <alignment horizontal="center"/>
    </xf>
    <xf numFmtId="165" fontId="14" fillId="0" borderId="11" xfId="1" applyNumberFormat="1" applyFont="1" applyBorder="1" applyAlignment="1">
      <alignment horizontal="center"/>
    </xf>
  </cellXfs>
  <cellStyles count="63">
    <cellStyle name="20% - Accent3 2" xfId="7" xr:uid="{00000000-0005-0000-0000-000000000000}"/>
    <cellStyle name="Normal" xfId="0" builtinId="0"/>
    <cellStyle name="Normal 2" xfId="1" xr:uid="{00000000-0005-0000-0000-000001000000}"/>
    <cellStyle name="Normal 2 10" xfId="21" xr:uid="{00000000-0005-0000-0000-000002000000}"/>
    <cellStyle name="Normal 2 10 2" xfId="49" xr:uid="{00000000-0005-0000-0000-000003000000}"/>
    <cellStyle name="Normal 2 11" xfId="35" xr:uid="{00000000-0005-0000-0000-000004000000}"/>
    <cellStyle name="Normal 2 2" xfId="8" xr:uid="{00000000-0005-0000-0000-000005000000}"/>
    <cellStyle name="Normal 2 2 2" xfId="11" xr:uid="{00000000-0005-0000-0000-000006000000}"/>
    <cellStyle name="Normal 2 2 2 2" xfId="25" xr:uid="{00000000-0005-0000-0000-000007000000}"/>
    <cellStyle name="Normal 2 2 2 2 2" xfId="53" xr:uid="{00000000-0005-0000-0000-000008000000}"/>
    <cellStyle name="Normal 2 2 2 3" xfId="39" xr:uid="{00000000-0005-0000-0000-000009000000}"/>
    <cellStyle name="Normal 2 2 3" xfId="12" xr:uid="{00000000-0005-0000-0000-00000A000000}"/>
    <cellStyle name="Normal 2 2 3 2" xfId="26" xr:uid="{00000000-0005-0000-0000-00000B000000}"/>
    <cellStyle name="Normal 2 2 3 2 2" xfId="54" xr:uid="{00000000-0005-0000-0000-00000C000000}"/>
    <cellStyle name="Normal 2 2 3 3" xfId="40" xr:uid="{00000000-0005-0000-0000-00000D000000}"/>
    <cellStyle name="Normal 2 2 4" xfId="17" xr:uid="{00000000-0005-0000-0000-00000E000000}"/>
    <cellStyle name="Normal 2 2 4 2" xfId="31" xr:uid="{00000000-0005-0000-0000-00000F000000}"/>
    <cellStyle name="Normal 2 2 4 2 2" xfId="59" xr:uid="{00000000-0005-0000-0000-000010000000}"/>
    <cellStyle name="Normal 2 2 4 3" xfId="45" xr:uid="{00000000-0005-0000-0000-000011000000}"/>
    <cellStyle name="Normal 2 2 5" xfId="18" xr:uid="{00000000-0005-0000-0000-000012000000}"/>
    <cellStyle name="Normal 2 2 5 2" xfId="32" xr:uid="{00000000-0005-0000-0000-000013000000}"/>
    <cellStyle name="Normal 2 2 5 2 2" xfId="60" xr:uid="{00000000-0005-0000-0000-000014000000}"/>
    <cellStyle name="Normal 2 2 5 3" xfId="46" xr:uid="{00000000-0005-0000-0000-000015000000}"/>
    <cellStyle name="Normal 2 2 6" xfId="19" xr:uid="{00000000-0005-0000-0000-000016000000}"/>
    <cellStyle name="Normal 2 2 6 2" xfId="33" xr:uid="{00000000-0005-0000-0000-000017000000}"/>
    <cellStyle name="Normal 2 2 6 2 2" xfId="61" xr:uid="{00000000-0005-0000-0000-000018000000}"/>
    <cellStyle name="Normal 2 2 6 3" xfId="47" xr:uid="{00000000-0005-0000-0000-000019000000}"/>
    <cellStyle name="Normal 2 2 7" xfId="20" xr:uid="{00000000-0005-0000-0000-00001A000000}"/>
    <cellStyle name="Normal 2 2 7 2" xfId="34" xr:uid="{00000000-0005-0000-0000-00001B000000}"/>
    <cellStyle name="Normal 2 2 7 2 2" xfId="62" xr:uid="{00000000-0005-0000-0000-00001C000000}"/>
    <cellStyle name="Normal 2 2 7 3" xfId="48" xr:uid="{00000000-0005-0000-0000-00001D000000}"/>
    <cellStyle name="Normal 2 2 8" xfId="22" xr:uid="{00000000-0005-0000-0000-00001E000000}"/>
    <cellStyle name="Normal 2 2 8 2" xfId="50" xr:uid="{00000000-0005-0000-0000-00001F000000}"/>
    <cellStyle name="Normal 2 2 9" xfId="36" xr:uid="{00000000-0005-0000-0000-000020000000}"/>
    <cellStyle name="Normal 2 3" xfId="9" xr:uid="{00000000-0005-0000-0000-000021000000}"/>
    <cellStyle name="Normal 2 3 2" xfId="23" xr:uid="{00000000-0005-0000-0000-000022000000}"/>
    <cellStyle name="Normal 2 3 2 2" xfId="51" xr:uid="{00000000-0005-0000-0000-000023000000}"/>
    <cellStyle name="Normal 2 3 3" xfId="37" xr:uid="{00000000-0005-0000-0000-000024000000}"/>
    <cellStyle name="Normal 2 4" xfId="10" xr:uid="{00000000-0005-0000-0000-000025000000}"/>
    <cellStyle name="Normal 2 4 2" xfId="24" xr:uid="{00000000-0005-0000-0000-000026000000}"/>
    <cellStyle name="Normal 2 4 2 2" xfId="52" xr:uid="{00000000-0005-0000-0000-000027000000}"/>
    <cellStyle name="Normal 2 4 3" xfId="38" xr:uid="{00000000-0005-0000-0000-000028000000}"/>
    <cellStyle name="Normal 2 5" xfId="13" xr:uid="{00000000-0005-0000-0000-000029000000}"/>
    <cellStyle name="Normal 2 5 2" xfId="27" xr:uid="{00000000-0005-0000-0000-00002A000000}"/>
    <cellStyle name="Normal 2 5 2 2" xfId="55" xr:uid="{00000000-0005-0000-0000-00002B000000}"/>
    <cellStyle name="Normal 2 5 3" xfId="41" xr:uid="{00000000-0005-0000-0000-00002C000000}"/>
    <cellStyle name="Normal 2 6" xfId="6" xr:uid="{00000000-0005-0000-0000-00002D000000}"/>
    <cellStyle name="Normal 2 7" xfId="16" xr:uid="{00000000-0005-0000-0000-00002E000000}"/>
    <cellStyle name="Normal 2 7 2" xfId="30" xr:uid="{00000000-0005-0000-0000-00002F000000}"/>
    <cellStyle name="Normal 2 7 2 2" xfId="58" xr:uid="{00000000-0005-0000-0000-000030000000}"/>
    <cellStyle name="Normal 2 7 3" xfId="44" xr:uid="{00000000-0005-0000-0000-000031000000}"/>
    <cellStyle name="Normal 2 8" xfId="15" xr:uid="{00000000-0005-0000-0000-000032000000}"/>
    <cellStyle name="Normal 2 8 2" xfId="29" xr:uid="{00000000-0005-0000-0000-000033000000}"/>
    <cellStyle name="Normal 2 8 2 2" xfId="57" xr:uid="{00000000-0005-0000-0000-000034000000}"/>
    <cellStyle name="Normal 2 8 3" xfId="43" xr:uid="{00000000-0005-0000-0000-000035000000}"/>
    <cellStyle name="Normal 2 9" xfId="14" xr:uid="{00000000-0005-0000-0000-000036000000}"/>
    <cellStyle name="Normal 2 9 2" xfId="28" xr:uid="{00000000-0005-0000-0000-000037000000}"/>
    <cellStyle name="Normal 2 9 2 2" xfId="56" xr:uid="{00000000-0005-0000-0000-000038000000}"/>
    <cellStyle name="Normal 2 9 3" xfId="42" xr:uid="{00000000-0005-0000-0000-000039000000}"/>
    <cellStyle name="Normal 3" xfId="4" xr:uid="{00000000-0005-0000-0000-00003A000000}"/>
    <cellStyle name="Normal 4" xfId="5" xr:uid="{00000000-0005-0000-0000-00003B000000}"/>
    <cellStyle name="Обычный 2" xfId="3" xr:uid="{00000000-0005-0000-0000-00003D000000}"/>
    <cellStyle name="Обычный_tab 2 pentru 2006" xfId="2" xr:uid="{00000000-0005-0000-0000-000041000000}"/>
  </cellStyles>
  <dxfs count="0"/>
  <tableStyles count="0" defaultTableStyle="TableStyleMedium2" defaultPivotStyle="PivotStyleLight16"/>
  <colors>
    <mruColors>
      <color rgb="FFFFFFCC"/>
      <color rgb="FFFFEDB9"/>
      <color rgb="FFCCFFFF"/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Users/rghilan/AppData/Local/Microsoft/Windows/Temporary%20Internet%20Files/Content.Outlook/TBT4LE7I/2007_tajikistan_MTEF_PC_project/Tajik_MTEF_PC_2007_May_02/Tajik_PCF_2007_May/Education_modeling_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"/>
      <sheetName val="Макро"/>
      <sheetName val="IMF Budget Framework 08-02-04"/>
      <sheetName val="Демография"/>
      <sheetName val="учащиеся"/>
      <sheetName val="нагрузки, группы, ауд часы"/>
      <sheetName val="Текущие затраты "/>
      <sheetName val="Кап. затраты"/>
      <sheetName val="Фискальный год"/>
      <sheetName val="(Model Comparison)"/>
      <sheetName val="Учебная программа"/>
      <sheetName val="MoF Employment and Salary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O55"/>
  <sheetViews>
    <sheetView showZeros="0" zoomScale="120" zoomScaleNormal="120" zoomScaleSheetLayoutView="100" workbookViewId="0">
      <selection activeCell="C19" sqref="C19"/>
    </sheetView>
  </sheetViews>
  <sheetFormatPr defaultRowHeight="15"/>
  <cols>
    <col min="1" max="1" width="38.140625" style="1" customWidth="1"/>
    <col min="2" max="2" width="5.85546875" style="1" customWidth="1"/>
    <col min="3" max="3" width="13.5703125" style="1" customWidth="1"/>
    <col min="4" max="4" width="14.7109375" style="1" customWidth="1"/>
    <col min="5" max="6" width="12.42578125" style="1" customWidth="1"/>
    <col min="7" max="16384" width="9.140625" style="1"/>
  </cols>
  <sheetData>
    <row r="1" spans="1:9" ht="12.75" customHeight="1">
      <c r="E1" s="312" t="s">
        <v>101</v>
      </c>
      <c r="F1" s="312"/>
    </row>
    <row r="2" spans="1:9" ht="21.75" customHeight="1">
      <c r="B2" s="2"/>
      <c r="E2" s="313" t="s">
        <v>116</v>
      </c>
      <c r="F2" s="313"/>
      <c r="G2" s="33"/>
      <c r="H2" s="33"/>
    </row>
    <row r="3" spans="1:9" ht="15.75" customHeight="1">
      <c r="B3" s="2"/>
      <c r="E3" s="311" t="s">
        <v>115</v>
      </c>
      <c r="F3" s="311"/>
      <c r="G3" s="19"/>
      <c r="H3" s="19"/>
    </row>
    <row r="4" spans="1:9" ht="15.75" customHeight="1">
      <c r="B4" s="2"/>
      <c r="E4" s="72"/>
      <c r="F4" s="72"/>
      <c r="G4" s="72"/>
      <c r="H4" s="72"/>
    </row>
    <row r="5" spans="1:9" ht="15.75">
      <c r="A5" s="296" t="s">
        <v>126</v>
      </c>
      <c r="B5" s="296"/>
      <c r="C5" s="296"/>
      <c r="D5" s="296"/>
      <c r="E5" s="296"/>
      <c r="F5" s="296"/>
      <c r="I5" s="88"/>
    </row>
    <row r="6" spans="1:9" ht="15.75">
      <c r="A6" s="314" t="s">
        <v>127</v>
      </c>
      <c r="B6" s="314"/>
      <c r="C6" s="314"/>
      <c r="D6" s="314"/>
      <c r="E6" s="314"/>
      <c r="F6" s="314"/>
    </row>
    <row r="7" spans="1:9" ht="15.75">
      <c r="A7" s="296" t="s">
        <v>144</v>
      </c>
      <c r="B7" s="296"/>
      <c r="C7" s="296"/>
      <c r="D7" s="296"/>
      <c r="E7" s="296"/>
      <c r="F7" s="296"/>
    </row>
    <row r="8" spans="1:9" ht="12.75" customHeight="1">
      <c r="A8" s="36"/>
      <c r="B8" s="304" t="s">
        <v>140</v>
      </c>
      <c r="C8" s="304"/>
      <c r="D8" s="36"/>
      <c r="E8" s="36"/>
      <c r="F8" s="20" t="s">
        <v>28</v>
      </c>
    </row>
    <row r="9" spans="1:9">
      <c r="A9" s="99" t="s">
        <v>142</v>
      </c>
      <c r="B9" s="99"/>
      <c r="C9" s="99"/>
      <c r="D9" s="99"/>
      <c r="E9" s="99"/>
      <c r="F9" s="22" t="s">
        <v>118</v>
      </c>
      <c r="G9" s="71"/>
      <c r="H9" s="71"/>
      <c r="I9" s="71"/>
    </row>
    <row r="10" spans="1:9" ht="17.25" customHeight="1">
      <c r="A10" s="307" t="s">
        <v>121</v>
      </c>
      <c r="B10" s="307"/>
      <c r="C10" s="307"/>
      <c r="D10" s="307"/>
      <c r="E10" s="308"/>
      <c r="F10" s="22" t="s">
        <v>119</v>
      </c>
      <c r="G10" s="71"/>
      <c r="H10" s="71"/>
      <c r="I10" s="71"/>
    </row>
    <row r="11" spans="1:9">
      <c r="A11" s="305" t="s">
        <v>122</v>
      </c>
      <c r="B11" s="305"/>
      <c r="C11" s="305"/>
      <c r="D11" s="305"/>
      <c r="E11" s="306"/>
      <c r="F11" s="22" t="s">
        <v>120</v>
      </c>
      <c r="G11" s="71"/>
      <c r="H11" s="71"/>
      <c r="I11" s="71"/>
    </row>
    <row r="12" spans="1:9">
      <c r="A12" s="309" t="s">
        <v>123</v>
      </c>
      <c r="B12" s="309"/>
      <c r="C12" s="309"/>
      <c r="D12" s="309"/>
      <c r="E12" s="310"/>
      <c r="F12" s="22" t="s">
        <v>29</v>
      </c>
      <c r="G12" s="71"/>
      <c r="H12" s="71"/>
      <c r="I12" s="71"/>
    </row>
    <row r="13" spans="1:9">
      <c r="A13" s="309" t="s">
        <v>124</v>
      </c>
      <c r="B13" s="309"/>
      <c r="C13" s="309"/>
      <c r="D13" s="309"/>
      <c r="E13" s="310"/>
      <c r="F13" s="22" t="s">
        <v>125</v>
      </c>
      <c r="G13" s="71"/>
      <c r="H13" s="71"/>
      <c r="I13" s="71"/>
    </row>
    <row r="14" spans="1:9" ht="9" customHeight="1" thickBot="1">
      <c r="A14" s="80"/>
      <c r="B14" s="80"/>
      <c r="C14" s="80"/>
      <c r="D14" s="80"/>
      <c r="E14" s="80"/>
      <c r="F14" s="73"/>
    </row>
    <row r="15" spans="1:9">
      <c r="A15" s="299" t="s">
        <v>0</v>
      </c>
      <c r="B15" s="301" t="s">
        <v>1</v>
      </c>
      <c r="C15" s="301" t="s">
        <v>145</v>
      </c>
      <c r="D15" s="301" t="s">
        <v>146</v>
      </c>
      <c r="E15" s="301" t="s">
        <v>147</v>
      </c>
      <c r="F15" s="297" t="s">
        <v>148</v>
      </c>
    </row>
    <row r="16" spans="1:9" ht="17.25" customHeight="1">
      <c r="A16" s="300"/>
      <c r="B16" s="302"/>
      <c r="C16" s="302"/>
      <c r="D16" s="302"/>
      <c r="E16" s="303"/>
      <c r="F16" s="298"/>
    </row>
    <row r="17" spans="1:6" ht="21" customHeight="1">
      <c r="A17" s="65" t="s">
        <v>2</v>
      </c>
      <c r="B17" s="66">
        <v>100</v>
      </c>
      <c r="C17" s="69">
        <f>C18+C27</f>
        <v>16110.2</v>
      </c>
      <c r="D17" s="69">
        <f>D18+D27</f>
        <v>17484.2</v>
      </c>
      <c r="E17" s="69">
        <f>E18+E27</f>
        <v>0</v>
      </c>
      <c r="F17" s="70">
        <f>F18+F27</f>
        <v>0</v>
      </c>
    </row>
    <row r="18" spans="1:6">
      <c r="A18" s="262" t="s">
        <v>3</v>
      </c>
      <c r="B18" s="3">
        <v>110</v>
      </c>
      <c r="C18" s="4">
        <f>C19+C25+C26</f>
        <v>3662</v>
      </c>
      <c r="D18" s="4">
        <f>D19+D25+D26</f>
        <v>3662</v>
      </c>
      <c r="E18" s="4">
        <f>E19+E25+E26</f>
        <v>0</v>
      </c>
      <c r="F18" s="4">
        <f>F19+F25+F26</f>
        <v>0</v>
      </c>
    </row>
    <row r="19" spans="1:6" ht="26.25" customHeight="1">
      <c r="A19" s="263" t="s">
        <v>111</v>
      </c>
      <c r="B19" s="38">
        <v>111</v>
      </c>
      <c r="C19" s="39">
        <f>SUM(C20:C24)</f>
        <v>3662</v>
      </c>
      <c r="D19" s="39">
        <f t="shared" ref="D19:F19" si="0">SUM(D20:D24)</f>
        <v>3662</v>
      </c>
      <c r="E19" s="39">
        <f t="shared" si="0"/>
        <v>0</v>
      </c>
      <c r="F19" s="39">
        <f t="shared" si="0"/>
        <v>0</v>
      </c>
    </row>
    <row r="20" spans="1:6">
      <c r="A20" s="264" t="s">
        <v>5</v>
      </c>
      <c r="B20" s="7" t="s">
        <v>6</v>
      </c>
      <c r="C20" s="5">
        <v>2637.2</v>
      </c>
      <c r="D20" s="5">
        <v>2637.2</v>
      </c>
      <c r="E20" s="5"/>
      <c r="F20" s="5"/>
    </row>
    <row r="21" spans="1:6">
      <c r="A21" s="264" t="s">
        <v>7</v>
      </c>
      <c r="B21" s="7" t="s">
        <v>8</v>
      </c>
      <c r="C21" s="5"/>
      <c r="D21" s="5"/>
      <c r="E21" s="6"/>
      <c r="F21" s="6"/>
    </row>
    <row r="22" spans="1:6">
      <c r="A22" s="264" t="s">
        <v>9</v>
      </c>
      <c r="B22" s="7" t="s">
        <v>10</v>
      </c>
      <c r="C22" s="5">
        <v>1018.8</v>
      </c>
      <c r="D22" s="5">
        <v>1018.8</v>
      </c>
      <c r="E22" s="5"/>
      <c r="F22" s="5"/>
    </row>
    <row r="23" spans="1:6">
      <c r="A23" s="264" t="s">
        <v>11</v>
      </c>
      <c r="B23" s="7" t="s">
        <v>93</v>
      </c>
      <c r="C23" s="5"/>
      <c r="D23" s="5"/>
      <c r="E23" s="6"/>
      <c r="F23" s="6"/>
    </row>
    <row r="24" spans="1:6">
      <c r="A24" s="264" t="s">
        <v>12</v>
      </c>
      <c r="B24" s="7" t="s">
        <v>13</v>
      </c>
      <c r="C24" s="5">
        <v>6</v>
      </c>
      <c r="D24" s="5">
        <v>6</v>
      </c>
      <c r="E24" s="5"/>
      <c r="F24" s="5"/>
    </row>
    <row r="25" spans="1:6" ht="17.25" customHeight="1">
      <c r="A25" s="265" t="s">
        <v>14</v>
      </c>
      <c r="B25" s="40">
        <v>112</v>
      </c>
      <c r="C25" s="41"/>
      <c r="D25" s="41"/>
      <c r="E25" s="41"/>
      <c r="F25" s="41"/>
    </row>
    <row r="26" spans="1:6" ht="27" customHeight="1">
      <c r="A26" s="263" t="s">
        <v>107</v>
      </c>
      <c r="B26" s="98">
        <v>113</v>
      </c>
      <c r="C26" s="42"/>
      <c r="D26" s="42"/>
      <c r="E26" s="41"/>
      <c r="F26" s="41"/>
    </row>
    <row r="27" spans="1:6" ht="15" customHeight="1">
      <c r="A27" s="266" t="s">
        <v>15</v>
      </c>
      <c r="B27" s="43">
        <v>120</v>
      </c>
      <c r="C27" s="9">
        <f>C29+C33+C34</f>
        <v>12448.2</v>
      </c>
      <c r="D27" s="9">
        <f>D29+D33+D34</f>
        <v>13822.2</v>
      </c>
      <c r="E27" s="9">
        <f>E29+E33+E34</f>
        <v>0</v>
      </c>
      <c r="F27" s="9">
        <f>F29+F33+F34</f>
        <v>0</v>
      </c>
    </row>
    <row r="28" spans="1:6">
      <c r="A28" s="267" t="s">
        <v>4</v>
      </c>
      <c r="B28" s="8"/>
      <c r="C28" s="9"/>
      <c r="D28" s="9"/>
      <c r="E28" s="9"/>
      <c r="F28" s="9"/>
    </row>
    <row r="29" spans="1:6">
      <c r="A29" s="268" t="s">
        <v>110</v>
      </c>
      <c r="B29" s="40">
        <v>121</v>
      </c>
      <c r="C29" s="39">
        <v>9243</v>
      </c>
      <c r="D29" s="39">
        <v>9792.6</v>
      </c>
      <c r="E29" s="39">
        <f>'STUDII-2AG217'!F20-'1 AG'!E33</f>
        <v>0</v>
      </c>
      <c r="F29" s="39">
        <f>'STUDII-2AG217'!G20-'1 AG'!F33</f>
        <v>0</v>
      </c>
    </row>
    <row r="30" spans="1:6">
      <c r="A30" s="269"/>
      <c r="B30" s="15" t="s">
        <v>112</v>
      </c>
      <c r="C30" s="9"/>
      <c r="D30" s="9"/>
      <c r="E30" s="9"/>
      <c r="F30" s="9"/>
    </row>
    <row r="31" spans="1:6">
      <c r="A31" s="269"/>
      <c r="B31" s="15" t="s">
        <v>113</v>
      </c>
      <c r="C31" s="9"/>
      <c r="D31" s="9"/>
      <c r="E31" s="9"/>
      <c r="F31" s="9"/>
    </row>
    <row r="32" spans="1:6">
      <c r="A32" s="269"/>
      <c r="B32" s="15" t="s">
        <v>114</v>
      </c>
      <c r="C32" s="9"/>
      <c r="D32" s="9"/>
      <c r="E32" s="9"/>
      <c r="F32" s="9"/>
    </row>
    <row r="33" spans="1:15">
      <c r="A33" s="268" t="s">
        <v>98</v>
      </c>
      <c r="B33" s="40">
        <v>122</v>
      </c>
      <c r="C33" s="44">
        <v>1632.2</v>
      </c>
      <c r="D33" s="44">
        <v>1632.2</v>
      </c>
      <c r="E33" s="44">
        <f>'STUDII-2AG217'!F45</f>
        <v>0</v>
      </c>
      <c r="F33" s="44">
        <f>'STUDII-2AG217'!G45</f>
        <v>0</v>
      </c>
    </row>
    <row r="34" spans="1:15">
      <c r="A34" s="268" t="s">
        <v>99</v>
      </c>
      <c r="B34" s="40">
        <v>123</v>
      </c>
      <c r="C34" s="44">
        <v>1573</v>
      </c>
      <c r="D34" s="44">
        <v>2397.4</v>
      </c>
      <c r="E34" s="44">
        <f>'CAMIN-3AG'!F20</f>
        <v>0</v>
      </c>
      <c r="F34" s="44">
        <f>'CAMIN-3AG'!G20</f>
        <v>0</v>
      </c>
    </row>
    <row r="35" spans="1:15">
      <c r="A35" s="270" t="s">
        <v>16</v>
      </c>
      <c r="B35" s="67">
        <v>200</v>
      </c>
      <c r="C35" s="68">
        <f>SUM(C37:C43)</f>
        <v>12448.2</v>
      </c>
      <c r="D35" s="68">
        <f>SUM(D37:D43)</f>
        <v>13822.2</v>
      </c>
      <c r="E35" s="68">
        <f t="shared" ref="E35" si="1">SUM(E37:E43)</f>
        <v>0</v>
      </c>
      <c r="F35" s="68">
        <f>SUM(F37:F44)</f>
        <v>0</v>
      </c>
    </row>
    <row r="36" spans="1:15" ht="12.75" customHeight="1">
      <c r="A36" s="271" t="s">
        <v>17</v>
      </c>
      <c r="B36" s="10"/>
      <c r="C36" s="11"/>
      <c r="D36" s="11"/>
      <c r="E36" s="12"/>
      <c r="F36" s="12"/>
      <c r="I36" s="13"/>
      <c r="J36" s="13"/>
      <c r="K36" s="13"/>
      <c r="L36" s="13"/>
      <c r="M36" s="14"/>
      <c r="N36" s="14"/>
    </row>
    <row r="37" spans="1:15" ht="12.75" customHeight="1">
      <c r="A37" s="272" t="s">
        <v>18</v>
      </c>
      <c r="B37" s="15">
        <v>201</v>
      </c>
      <c r="C37" s="11">
        <v>9736</v>
      </c>
      <c r="D37" s="11">
        <v>9736</v>
      </c>
      <c r="E37" s="11">
        <f>'STUDII-2AG217'!N21+'CAMIN-3AG'!N21</f>
        <v>0</v>
      </c>
      <c r="F37" s="11">
        <f>'STUDII-2AG217'!O21+'CAMIN-3AG'!O21</f>
        <v>0</v>
      </c>
      <c r="I37" s="14"/>
      <c r="J37" s="14"/>
      <c r="K37" s="14"/>
      <c r="L37" s="14"/>
      <c r="M37" s="14"/>
      <c r="N37" s="14"/>
    </row>
    <row r="38" spans="1:15" ht="12.75" customHeight="1">
      <c r="A38" s="272" t="s">
        <v>108</v>
      </c>
      <c r="B38" s="15">
        <v>202</v>
      </c>
      <c r="C38" s="11">
        <v>870</v>
      </c>
      <c r="D38" s="11">
        <v>2244</v>
      </c>
      <c r="E38" s="11">
        <f>'STUDII-2AG217'!N26+'CAMIN-3AG'!N26</f>
        <v>0</v>
      </c>
      <c r="F38" s="11">
        <f>'STUDII-2AG217'!O26+'CAMIN-3AG'!O26</f>
        <v>0</v>
      </c>
      <c r="I38" s="14"/>
      <c r="J38" s="14"/>
      <c r="K38" s="14"/>
      <c r="L38" s="14"/>
      <c r="M38" s="14"/>
      <c r="N38" s="14"/>
    </row>
    <row r="39" spans="1:15" ht="12.75" customHeight="1">
      <c r="A39" s="272" t="s">
        <v>94</v>
      </c>
      <c r="B39" s="15">
        <v>203</v>
      </c>
      <c r="C39" s="11">
        <v>135</v>
      </c>
      <c r="D39" s="11">
        <v>135</v>
      </c>
      <c r="E39" s="11">
        <f>'STUDII-2AG217'!N48+'CAMIN-3AG'!N38</f>
        <v>0</v>
      </c>
      <c r="F39" s="11">
        <f>'STUDII-2AG217'!O48+'CAMIN-3AG'!O38</f>
        <v>0</v>
      </c>
      <c r="I39" s="14"/>
      <c r="J39" s="14"/>
      <c r="K39" s="14"/>
      <c r="L39" s="14"/>
      <c r="M39" s="14"/>
      <c r="N39" s="14"/>
    </row>
    <row r="40" spans="1:15" ht="12.75" customHeight="1">
      <c r="A40" s="272" t="s">
        <v>95</v>
      </c>
      <c r="B40" s="15">
        <v>204</v>
      </c>
      <c r="C40" s="12">
        <v>35</v>
      </c>
      <c r="D40" s="12">
        <v>35</v>
      </c>
      <c r="E40" s="12">
        <f>'STUDII-2AG217'!N42+'CAMIN-3AG'!N33</f>
        <v>0</v>
      </c>
      <c r="F40" s="12">
        <f>'STUDII-2AG217'!O42+'CAMIN-3AG'!O33</f>
        <v>0</v>
      </c>
    </row>
    <row r="41" spans="1:15" ht="14.25" customHeight="1">
      <c r="A41" s="273" t="s">
        <v>19</v>
      </c>
      <c r="B41" s="15">
        <v>205</v>
      </c>
      <c r="C41" s="11">
        <f>'STUDII-2AG217'!L57+'CAMIN-3AG'!L44</f>
        <v>0</v>
      </c>
      <c r="D41" s="11">
        <f>'STUDII-2AG217'!M57+'CAMIN-3AG'!M44</f>
        <v>0</v>
      </c>
      <c r="E41" s="11">
        <f>'STUDII-2AG217'!N57+'CAMIN-3AG'!N44</f>
        <v>0</v>
      </c>
      <c r="F41" s="11">
        <f>'STUDII-2AG217'!O57+'CAMIN-3AG'!O44</f>
        <v>0</v>
      </c>
    </row>
    <row r="42" spans="1:15" ht="23.25" customHeight="1">
      <c r="A42" s="273" t="s">
        <v>20</v>
      </c>
      <c r="B42" s="81">
        <v>206</v>
      </c>
      <c r="C42" s="11">
        <f>'STUDII-2AG217'!L58+'CAMIN-3AG'!L45</f>
        <v>0</v>
      </c>
      <c r="D42" s="11">
        <f>'STUDII-2AG217'!M58+'CAMIN-3AG'!M45</f>
        <v>0</v>
      </c>
      <c r="E42" s="11">
        <f>'STUDII-2AG217'!N58+'CAMIN-3AG'!N45</f>
        <v>0</v>
      </c>
      <c r="F42" s="11">
        <f>'STUDII-2AG217'!O58+'CAMIN-3AG'!O45</f>
        <v>0</v>
      </c>
    </row>
    <row r="43" spans="1:15" ht="14.25" customHeight="1">
      <c r="A43" s="272" t="s">
        <v>22</v>
      </c>
      <c r="B43" s="15">
        <v>207</v>
      </c>
      <c r="C43" s="11">
        <v>1672.2</v>
      </c>
      <c r="D43" s="11">
        <v>1672.2</v>
      </c>
      <c r="E43" s="11">
        <f>'STUDII-2AG217'!N45+'CAMIN-3AG'!N36</f>
        <v>0</v>
      </c>
      <c r="F43" s="11">
        <f>'STUDII-2AG217'!O45+'CAMIN-3AG'!O36</f>
        <v>0</v>
      </c>
    </row>
    <row r="44" spans="1:15" ht="15" customHeight="1">
      <c r="A44" s="272" t="s">
        <v>21</v>
      </c>
      <c r="B44" s="15">
        <v>208</v>
      </c>
      <c r="C44" s="12" t="s">
        <v>29</v>
      </c>
      <c r="D44" s="12" t="s">
        <v>29</v>
      </c>
      <c r="E44" s="12" t="s">
        <v>29</v>
      </c>
      <c r="F44" s="274">
        <f>'STUDII-2AG217'!O63+'CAMIN-3AG'!O50</f>
        <v>0</v>
      </c>
    </row>
    <row r="45" spans="1:15" s="93" customFormat="1" ht="16.5" customHeight="1">
      <c r="A45" s="89" t="s">
        <v>38</v>
      </c>
      <c r="B45" s="90"/>
      <c r="C45" s="89"/>
      <c r="D45" s="91"/>
      <c r="E45" s="91"/>
      <c r="F45" s="91"/>
      <c r="G45" s="92"/>
      <c r="H45" s="92"/>
      <c r="I45" s="92"/>
      <c r="J45" s="92"/>
      <c r="K45" s="92"/>
      <c r="L45" s="92"/>
      <c r="M45" s="92"/>
      <c r="N45" s="92"/>
      <c r="O45" s="92"/>
    </row>
    <row r="46" spans="1:15" s="93" customFormat="1" ht="11.25" customHeight="1">
      <c r="A46" s="316" t="s">
        <v>109</v>
      </c>
      <c r="B46" s="316"/>
      <c r="C46" s="316"/>
      <c r="D46" s="316"/>
      <c r="E46" s="316"/>
      <c r="F46" s="316"/>
      <c r="G46" s="94"/>
      <c r="H46" s="92"/>
      <c r="I46" s="92"/>
      <c r="J46" s="92"/>
      <c r="K46" s="92"/>
      <c r="L46" s="92"/>
      <c r="M46" s="92"/>
      <c r="N46" s="92"/>
      <c r="O46" s="92"/>
    </row>
    <row r="47" spans="1:15" s="93" customFormat="1" ht="13.5" customHeight="1">
      <c r="A47" s="315" t="s">
        <v>39</v>
      </c>
      <c r="B47" s="315"/>
      <c r="C47" s="315"/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</row>
    <row r="48" spans="1:15" ht="8.25" customHeight="1">
      <c r="A48" s="76"/>
      <c r="B48" s="77"/>
      <c r="C48" s="75"/>
      <c r="D48" s="75"/>
      <c r="E48" s="75"/>
      <c r="F48" s="75"/>
    </row>
    <row r="49" spans="1:6" ht="14.25" customHeight="1">
      <c r="A49" s="74" t="s">
        <v>23</v>
      </c>
      <c r="B49" s="318"/>
      <c r="C49" s="318"/>
      <c r="D49" s="319" t="s">
        <v>139</v>
      </c>
      <c r="E49" s="319"/>
      <c r="F49" s="78"/>
    </row>
    <row r="50" spans="1:6" ht="12" customHeight="1">
      <c r="A50" s="82"/>
      <c r="B50" s="317" t="s">
        <v>24</v>
      </c>
      <c r="C50" s="317"/>
      <c r="D50" s="317" t="s">
        <v>25</v>
      </c>
      <c r="E50" s="317"/>
      <c r="F50" s="78"/>
    </row>
    <row r="51" spans="1:6" ht="12.75" customHeight="1">
      <c r="A51" s="74" t="s">
        <v>97</v>
      </c>
      <c r="B51" s="320"/>
      <c r="C51" s="320"/>
      <c r="D51" s="319" t="s">
        <v>138</v>
      </c>
      <c r="E51" s="319"/>
      <c r="F51" s="78"/>
    </row>
    <row r="52" spans="1:6" ht="11.25" customHeight="1">
      <c r="A52" s="82"/>
      <c r="B52" s="317" t="s">
        <v>24</v>
      </c>
      <c r="C52" s="317"/>
      <c r="D52" s="317" t="s">
        <v>25</v>
      </c>
      <c r="E52" s="317"/>
      <c r="F52" s="78"/>
    </row>
    <row r="53" spans="1:6" ht="13.5" customHeight="1">
      <c r="A53" s="74" t="s">
        <v>100</v>
      </c>
      <c r="B53" s="318"/>
      <c r="C53" s="318"/>
      <c r="D53" s="319" t="s">
        <v>138</v>
      </c>
      <c r="E53" s="319"/>
      <c r="F53" s="78"/>
    </row>
    <row r="54" spans="1:6" ht="12.75" customHeight="1">
      <c r="A54" s="79"/>
      <c r="B54" s="317" t="s">
        <v>24</v>
      </c>
      <c r="C54" s="317"/>
      <c r="D54" s="317" t="s">
        <v>25</v>
      </c>
      <c r="E54" s="317"/>
      <c r="F54" s="78"/>
    </row>
    <row r="55" spans="1:6" ht="15.75">
      <c r="A55" s="23" t="s">
        <v>92</v>
      </c>
      <c r="B55" s="16"/>
      <c r="C55" s="16"/>
      <c r="D55" s="16"/>
      <c r="E55" s="16"/>
      <c r="F55" s="16"/>
    </row>
  </sheetData>
  <mergeCells count="31">
    <mergeCell ref="A47:O47"/>
    <mergeCell ref="A46:F46"/>
    <mergeCell ref="B54:C54"/>
    <mergeCell ref="D54:E54"/>
    <mergeCell ref="B49:C49"/>
    <mergeCell ref="D49:E49"/>
    <mergeCell ref="B50:C50"/>
    <mergeCell ref="D50:E50"/>
    <mergeCell ref="B53:C53"/>
    <mergeCell ref="D53:E53"/>
    <mergeCell ref="B51:C51"/>
    <mergeCell ref="D51:E51"/>
    <mergeCell ref="B52:C52"/>
    <mergeCell ref="D52:E52"/>
    <mergeCell ref="E3:F3"/>
    <mergeCell ref="E1:F1"/>
    <mergeCell ref="E2:F2"/>
    <mergeCell ref="A5:F5"/>
    <mergeCell ref="A6:F6"/>
    <mergeCell ref="A7:F7"/>
    <mergeCell ref="F15:F16"/>
    <mergeCell ref="A15:A16"/>
    <mergeCell ref="B15:B16"/>
    <mergeCell ref="C15:C16"/>
    <mergeCell ref="D15:D16"/>
    <mergeCell ref="E15:E16"/>
    <mergeCell ref="B8:C8"/>
    <mergeCell ref="A11:E11"/>
    <mergeCell ref="A10:E10"/>
    <mergeCell ref="A12:E12"/>
    <mergeCell ref="A13:E13"/>
  </mergeCells>
  <printOptions horizontalCentered="1" verticalCentered="1"/>
  <pageMargins left="0" right="0" top="0" bottom="0" header="0" footer="0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Q77"/>
  <sheetViews>
    <sheetView showZeros="0" tabSelected="1" topLeftCell="A70" zoomScale="120" zoomScaleNormal="120" zoomScaleSheetLayoutView="148" workbookViewId="0">
      <selection activeCell="F64" sqref="F64"/>
    </sheetView>
  </sheetViews>
  <sheetFormatPr defaultRowHeight="12.75"/>
  <cols>
    <col min="1" max="1" width="29" style="17" customWidth="1"/>
    <col min="2" max="2" width="5.85546875" style="27" customWidth="1"/>
    <col min="3" max="3" width="7.7109375" style="17" customWidth="1"/>
    <col min="4" max="4" width="8" style="111" customWidth="1"/>
    <col min="5" max="5" width="8.140625" style="111" customWidth="1"/>
    <col min="6" max="6" width="8" style="111" customWidth="1"/>
    <col min="7" max="7" width="7.7109375" style="111" customWidth="1"/>
    <col min="8" max="8" width="7.5703125" style="111" customWidth="1"/>
    <col min="9" max="9" width="7.28515625" style="111" customWidth="1"/>
    <col min="10" max="11" width="7.7109375" style="111" customWidth="1"/>
    <col min="12" max="13" width="7.85546875" style="111" customWidth="1"/>
    <col min="14" max="14" width="7.7109375" style="111" customWidth="1"/>
    <col min="15" max="15" width="9.7109375" style="111" customWidth="1"/>
    <col min="16" max="255" width="9.140625" style="17"/>
    <col min="256" max="256" width="5.28515625" style="17" customWidth="1"/>
    <col min="257" max="257" width="29" style="17" customWidth="1"/>
    <col min="258" max="258" width="5.42578125" style="17" customWidth="1"/>
    <col min="259" max="259" width="7.7109375" style="17" customWidth="1"/>
    <col min="260" max="263" width="7.28515625" style="17" customWidth="1"/>
    <col min="264" max="265" width="6.85546875" style="17" customWidth="1"/>
    <col min="266" max="267" width="7.7109375" style="17" customWidth="1"/>
    <col min="268" max="271" width="7.85546875" style="17" customWidth="1"/>
    <col min="272" max="511" width="9.140625" style="17"/>
    <col min="512" max="512" width="5.28515625" style="17" customWidth="1"/>
    <col min="513" max="513" width="29" style="17" customWidth="1"/>
    <col min="514" max="514" width="5.42578125" style="17" customWidth="1"/>
    <col min="515" max="515" width="7.7109375" style="17" customWidth="1"/>
    <col min="516" max="519" width="7.28515625" style="17" customWidth="1"/>
    <col min="520" max="521" width="6.85546875" style="17" customWidth="1"/>
    <col min="522" max="523" width="7.7109375" style="17" customWidth="1"/>
    <col min="524" max="527" width="7.85546875" style="17" customWidth="1"/>
    <col min="528" max="767" width="9.140625" style="17"/>
    <col min="768" max="768" width="5.28515625" style="17" customWidth="1"/>
    <col min="769" max="769" width="29" style="17" customWidth="1"/>
    <col min="770" max="770" width="5.42578125" style="17" customWidth="1"/>
    <col min="771" max="771" width="7.7109375" style="17" customWidth="1"/>
    <col min="772" max="775" width="7.28515625" style="17" customWidth="1"/>
    <col min="776" max="777" width="6.85546875" style="17" customWidth="1"/>
    <col min="778" max="779" width="7.7109375" style="17" customWidth="1"/>
    <col min="780" max="783" width="7.85546875" style="17" customWidth="1"/>
    <col min="784" max="1023" width="9.140625" style="17"/>
    <col min="1024" max="1024" width="5.28515625" style="17" customWidth="1"/>
    <col min="1025" max="1025" width="29" style="17" customWidth="1"/>
    <col min="1026" max="1026" width="5.42578125" style="17" customWidth="1"/>
    <col min="1027" max="1027" width="7.7109375" style="17" customWidth="1"/>
    <col min="1028" max="1031" width="7.28515625" style="17" customWidth="1"/>
    <col min="1032" max="1033" width="6.85546875" style="17" customWidth="1"/>
    <col min="1034" max="1035" width="7.7109375" style="17" customWidth="1"/>
    <col min="1036" max="1039" width="7.85546875" style="17" customWidth="1"/>
    <col min="1040" max="1279" width="9.140625" style="17"/>
    <col min="1280" max="1280" width="5.28515625" style="17" customWidth="1"/>
    <col min="1281" max="1281" width="29" style="17" customWidth="1"/>
    <col min="1282" max="1282" width="5.42578125" style="17" customWidth="1"/>
    <col min="1283" max="1283" width="7.7109375" style="17" customWidth="1"/>
    <col min="1284" max="1287" width="7.28515625" style="17" customWidth="1"/>
    <col min="1288" max="1289" width="6.85546875" style="17" customWidth="1"/>
    <col min="1290" max="1291" width="7.7109375" style="17" customWidth="1"/>
    <col min="1292" max="1295" width="7.85546875" style="17" customWidth="1"/>
    <col min="1296" max="1535" width="9.140625" style="17"/>
    <col min="1536" max="1536" width="5.28515625" style="17" customWidth="1"/>
    <col min="1537" max="1537" width="29" style="17" customWidth="1"/>
    <col min="1538" max="1538" width="5.42578125" style="17" customWidth="1"/>
    <col min="1539" max="1539" width="7.7109375" style="17" customWidth="1"/>
    <col min="1540" max="1543" width="7.28515625" style="17" customWidth="1"/>
    <col min="1544" max="1545" width="6.85546875" style="17" customWidth="1"/>
    <col min="1546" max="1547" width="7.7109375" style="17" customWidth="1"/>
    <col min="1548" max="1551" width="7.85546875" style="17" customWidth="1"/>
    <col min="1552" max="1791" width="9.140625" style="17"/>
    <col min="1792" max="1792" width="5.28515625" style="17" customWidth="1"/>
    <col min="1793" max="1793" width="29" style="17" customWidth="1"/>
    <col min="1794" max="1794" width="5.42578125" style="17" customWidth="1"/>
    <col min="1795" max="1795" width="7.7109375" style="17" customWidth="1"/>
    <col min="1796" max="1799" width="7.28515625" style="17" customWidth="1"/>
    <col min="1800" max="1801" width="6.85546875" style="17" customWidth="1"/>
    <col min="1802" max="1803" width="7.7109375" style="17" customWidth="1"/>
    <col min="1804" max="1807" width="7.85546875" style="17" customWidth="1"/>
    <col min="1808" max="2047" width="9.140625" style="17"/>
    <col min="2048" max="2048" width="5.28515625" style="17" customWidth="1"/>
    <col min="2049" max="2049" width="29" style="17" customWidth="1"/>
    <col min="2050" max="2050" width="5.42578125" style="17" customWidth="1"/>
    <col min="2051" max="2051" width="7.7109375" style="17" customWidth="1"/>
    <col min="2052" max="2055" width="7.28515625" style="17" customWidth="1"/>
    <col min="2056" max="2057" width="6.85546875" style="17" customWidth="1"/>
    <col min="2058" max="2059" width="7.7109375" style="17" customWidth="1"/>
    <col min="2060" max="2063" width="7.85546875" style="17" customWidth="1"/>
    <col min="2064" max="2303" width="9.140625" style="17"/>
    <col min="2304" max="2304" width="5.28515625" style="17" customWidth="1"/>
    <col min="2305" max="2305" width="29" style="17" customWidth="1"/>
    <col min="2306" max="2306" width="5.42578125" style="17" customWidth="1"/>
    <col min="2307" max="2307" width="7.7109375" style="17" customWidth="1"/>
    <col min="2308" max="2311" width="7.28515625" style="17" customWidth="1"/>
    <col min="2312" max="2313" width="6.85546875" style="17" customWidth="1"/>
    <col min="2314" max="2315" width="7.7109375" style="17" customWidth="1"/>
    <col min="2316" max="2319" width="7.85546875" style="17" customWidth="1"/>
    <col min="2320" max="2559" width="9.140625" style="17"/>
    <col min="2560" max="2560" width="5.28515625" style="17" customWidth="1"/>
    <col min="2561" max="2561" width="29" style="17" customWidth="1"/>
    <col min="2562" max="2562" width="5.42578125" style="17" customWidth="1"/>
    <col min="2563" max="2563" width="7.7109375" style="17" customWidth="1"/>
    <col min="2564" max="2567" width="7.28515625" style="17" customWidth="1"/>
    <col min="2568" max="2569" width="6.85546875" style="17" customWidth="1"/>
    <col min="2570" max="2571" width="7.7109375" style="17" customWidth="1"/>
    <col min="2572" max="2575" width="7.85546875" style="17" customWidth="1"/>
    <col min="2576" max="2815" width="9.140625" style="17"/>
    <col min="2816" max="2816" width="5.28515625" style="17" customWidth="1"/>
    <col min="2817" max="2817" width="29" style="17" customWidth="1"/>
    <col min="2818" max="2818" width="5.42578125" style="17" customWidth="1"/>
    <col min="2819" max="2819" width="7.7109375" style="17" customWidth="1"/>
    <col min="2820" max="2823" width="7.28515625" style="17" customWidth="1"/>
    <col min="2824" max="2825" width="6.85546875" style="17" customWidth="1"/>
    <col min="2826" max="2827" width="7.7109375" style="17" customWidth="1"/>
    <col min="2828" max="2831" width="7.85546875" style="17" customWidth="1"/>
    <col min="2832" max="3071" width="9.140625" style="17"/>
    <col min="3072" max="3072" width="5.28515625" style="17" customWidth="1"/>
    <col min="3073" max="3073" width="29" style="17" customWidth="1"/>
    <col min="3074" max="3074" width="5.42578125" style="17" customWidth="1"/>
    <col min="3075" max="3075" width="7.7109375" style="17" customWidth="1"/>
    <col min="3076" max="3079" width="7.28515625" style="17" customWidth="1"/>
    <col min="3080" max="3081" width="6.85546875" style="17" customWidth="1"/>
    <col min="3082" max="3083" width="7.7109375" style="17" customWidth="1"/>
    <col min="3084" max="3087" width="7.85546875" style="17" customWidth="1"/>
    <col min="3088" max="3327" width="9.140625" style="17"/>
    <col min="3328" max="3328" width="5.28515625" style="17" customWidth="1"/>
    <col min="3329" max="3329" width="29" style="17" customWidth="1"/>
    <col min="3330" max="3330" width="5.42578125" style="17" customWidth="1"/>
    <col min="3331" max="3331" width="7.7109375" style="17" customWidth="1"/>
    <col min="3332" max="3335" width="7.28515625" style="17" customWidth="1"/>
    <col min="3336" max="3337" width="6.85546875" style="17" customWidth="1"/>
    <col min="3338" max="3339" width="7.7109375" style="17" customWidth="1"/>
    <col min="3340" max="3343" width="7.85546875" style="17" customWidth="1"/>
    <col min="3344" max="3583" width="9.140625" style="17"/>
    <col min="3584" max="3584" width="5.28515625" style="17" customWidth="1"/>
    <col min="3585" max="3585" width="29" style="17" customWidth="1"/>
    <col min="3586" max="3586" width="5.42578125" style="17" customWidth="1"/>
    <col min="3587" max="3587" width="7.7109375" style="17" customWidth="1"/>
    <col min="3588" max="3591" width="7.28515625" style="17" customWidth="1"/>
    <col min="3592" max="3593" width="6.85546875" style="17" customWidth="1"/>
    <col min="3594" max="3595" width="7.7109375" style="17" customWidth="1"/>
    <col min="3596" max="3599" width="7.85546875" style="17" customWidth="1"/>
    <col min="3600" max="3839" width="9.140625" style="17"/>
    <col min="3840" max="3840" width="5.28515625" style="17" customWidth="1"/>
    <col min="3841" max="3841" width="29" style="17" customWidth="1"/>
    <col min="3842" max="3842" width="5.42578125" style="17" customWidth="1"/>
    <col min="3843" max="3843" width="7.7109375" style="17" customWidth="1"/>
    <col min="3844" max="3847" width="7.28515625" style="17" customWidth="1"/>
    <col min="3848" max="3849" width="6.85546875" style="17" customWidth="1"/>
    <col min="3850" max="3851" width="7.7109375" style="17" customWidth="1"/>
    <col min="3852" max="3855" width="7.85546875" style="17" customWidth="1"/>
    <col min="3856" max="4095" width="9.140625" style="17"/>
    <col min="4096" max="4096" width="5.28515625" style="17" customWidth="1"/>
    <col min="4097" max="4097" width="29" style="17" customWidth="1"/>
    <col min="4098" max="4098" width="5.42578125" style="17" customWidth="1"/>
    <col min="4099" max="4099" width="7.7109375" style="17" customWidth="1"/>
    <col min="4100" max="4103" width="7.28515625" style="17" customWidth="1"/>
    <col min="4104" max="4105" width="6.85546875" style="17" customWidth="1"/>
    <col min="4106" max="4107" width="7.7109375" style="17" customWidth="1"/>
    <col min="4108" max="4111" width="7.85546875" style="17" customWidth="1"/>
    <col min="4112" max="4351" width="9.140625" style="17"/>
    <col min="4352" max="4352" width="5.28515625" style="17" customWidth="1"/>
    <col min="4353" max="4353" width="29" style="17" customWidth="1"/>
    <col min="4354" max="4354" width="5.42578125" style="17" customWidth="1"/>
    <col min="4355" max="4355" width="7.7109375" style="17" customWidth="1"/>
    <col min="4356" max="4359" width="7.28515625" style="17" customWidth="1"/>
    <col min="4360" max="4361" width="6.85546875" style="17" customWidth="1"/>
    <col min="4362" max="4363" width="7.7109375" style="17" customWidth="1"/>
    <col min="4364" max="4367" width="7.85546875" style="17" customWidth="1"/>
    <col min="4368" max="4607" width="9.140625" style="17"/>
    <col min="4608" max="4608" width="5.28515625" style="17" customWidth="1"/>
    <col min="4609" max="4609" width="29" style="17" customWidth="1"/>
    <col min="4610" max="4610" width="5.42578125" style="17" customWidth="1"/>
    <col min="4611" max="4611" width="7.7109375" style="17" customWidth="1"/>
    <col min="4612" max="4615" width="7.28515625" style="17" customWidth="1"/>
    <col min="4616" max="4617" width="6.85546875" style="17" customWidth="1"/>
    <col min="4618" max="4619" width="7.7109375" style="17" customWidth="1"/>
    <col min="4620" max="4623" width="7.85546875" style="17" customWidth="1"/>
    <col min="4624" max="4863" width="9.140625" style="17"/>
    <col min="4864" max="4864" width="5.28515625" style="17" customWidth="1"/>
    <col min="4865" max="4865" width="29" style="17" customWidth="1"/>
    <col min="4866" max="4866" width="5.42578125" style="17" customWidth="1"/>
    <col min="4867" max="4867" width="7.7109375" style="17" customWidth="1"/>
    <col min="4868" max="4871" width="7.28515625" style="17" customWidth="1"/>
    <col min="4872" max="4873" width="6.85546875" style="17" customWidth="1"/>
    <col min="4874" max="4875" width="7.7109375" style="17" customWidth="1"/>
    <col min="4876" max="4879" width="7.85546875" style="17" customWidth="1"/>
    <col min="4880" max="5119" width="9.140625" style="17"/>
    <col min="5120" max="5120" width="5.28515625" style="17" customWidth="1"/>
    <col min="5121" max="5121" width="29" style="17" customWidth="1"/>
    <col min="5122" max="5122" width="5.42578125" style="17" customWidth="1"/>
    <col min="5123" max="5123" width="7.7109375" style="17" customWidth="1"/>
    <col min="5124" max="5127" width="7.28515625" style="17" customWidth="1"/>
    <col min="5128" max="5129" width="6.85546875" style="17" customWidth="1"/>
    <col min="5130" max="5131" width="7.7109375" style="17" customWidth="1"/>
    <col min="5132" max="5135" width="7.85546875" style="17" customWidth="1"/>
    <col min="5136" max="5375" width="9.140625" style="17"/>
    <col min="5376" max="5376" width="5.28515625" style="17" customWidth="1"/>
    <col min="5377" max="5377" width="29" style="17" customWidth="1"/>
    <col min="5378" max="5378" width="5.42578125" style="17" customWidth="1"/>
    <col min="5379" max="5379" width="7.7109375" style="17" customWidth="1"/>
    <col min="5380" max="5383" width="7.28515625" style="17" customWidth="1"/>
    <col min="5384" max="5385" width="6.85546875" style="17" customWidth="1"/>
    <col min="5386" max="5387" width="7.7109375" style="17" customWidth="1"/>
    <col min="5388" max="5391" width="7.85546875" style="17" customWidth="1"/>
    <col min="5392" max="5631" width="9.140625" style="17"/>
    <col min="5632" max="5632" width="5.28515625" style="17" customWidth="1"/>
    <col min="5633" max="5633" width="29" style="17" customWidth="1"/>
    <col min="5634" max="5634" width="5.42578125" style="17" customWidth="1"/>
    <col min="5635" max="5635" width="7.7109375" style="17" customWidth="1"/>
    <col min="5636" max="5639" width="7.28515625" style="17" customWidth="1"/>
    <col min="5640" max="5641" width="6.85546875" style="17" customWidth="1"/>
    <col min="5642" max="5643" width="7.7109375" style="17" customWidth="1"/>
    <col min="5644" max="5647" width="7.85546875" style="17" customWidth="1"/>
    <col min="5648" max="5887" width="9.140625" style="17"/>
    <col min="5888" max="5888" width="5.28515625" style="17" customWidth="1"/>
    <col min="5889" max="5889" width="29" style="17" customWidth="1"/>
    <col min="5890" max="5890" width="5.42578125" style="17" customWidth="1"/>
    <col min="5891" max="5891" width="7.7109375" style="17" customWidth="1"/>
    <col min="5892" max="5895" width="7.28515625" style="17" customWidth="1"/>
    <col min="5896" max="5897" width="6.85546875" style="17" customWidth="1"/>
    <col min="5898" max="5899" width="7.7109375" style="17" customWidth="1"/>
    <col min="5900" max="5903" width="7.85546875" style="17" customWidth="1"/>
    <col min="5904" max="6143" width="9.140625" style="17"/>
    <col min="6144" max="6144" width="5.28515625" style="17" customWidth="1"/>
    <col min="6145" max="6145" width="29" style="17" customWidth="1"/>
    <col min="6146" max="6146" width="5.42578125" style="17" customWidth="1"/>
    <col min="6147" max="6147" width="7.7109375" style="17" customWidth="1"/>
    <col min="6148" max="6151" width="7.28515625" style="17" customWidth="1"/>
    <col min="6152" max="6153" width="6.85546875" style="17" customWidth="1"/>
    <col min="6154" max="6155" width="7.7109375" style="17" customWidth="1"/>
    <col min="6156" max="6159" width="7.85546875" style="17" customWidth="1"/>
    <col min="6160" max="6399" width="9.140625" style="17"/>
    <col min="6400" max="6400" width="5.28515625" style="17" customWidth="1"/>
    <col min="6401" max="6401" width="29" style="17" customWidth="1"/>
    <col min="6402" max="6402" width="5.42578125" style="17" customWidth="1"/>
    <col min="6403" max="6403" width="7.7109375" style="17" customWidth="1"/>
    <col min="6404" max="6407" width="7.28515625" style="17" customWidth="1"/>
    <col min="6408" max="6409" width="6.85546875" style="17" customWidth="1"/>
    <col min="6410" max="6411" width="7.7109375" style="17" customWidth="1"/>
    <col min="6412" max="6415" width="7.85546875" style="17" customWidth="1"/>
    <col min="6416" max="6655" width="9.140625" style="17"/>
    <col min="6656" max="6656" width="5.28515625" style="17" customWidth="1"/>
    <col min="6657" max="6657" width="29" style="17" customWidth="1"/>
    <col min="6658" max="6658" width="5.42578125" style="17" customWidth="1"/>
    <col min="6659" max="6659" width="7.7109375" style="17" customWidth="1"/>
    <col min="6660" max="6663" width="7.28515625" style="17" customWidth="1"/>
    <col min="6664" max="6665" width="6.85546875" style="17" customWidth="1"/>
    <col min="6666" max="6667" width="7.7109375" style="17" customWidth="1"/>
    <col min="6668" max="6671" width="7.85546875" style="17" customWidth="1"/>
    <col min="6672" max="6911" width="9.140625" style="17"/>
    <col min="6912" max="6912" width="5.28515625" style="17" customWidth="1"/>
    <col min="6913" max="6913" width="29" style="17" customWidth="1"/>
    <col min="6914" max="6914" width="5.42578125" style="17" customWidth="1"/>
    <col min="6915" max="6915" width="7.7109375" style="17" customWidth="1"/>
    <col min="6916" max="6919" width="7.28515625" style="17" customWidth="1"/>
    <col min="6920" max="6921" width="6.85546875" style="17" customWidth="1"/>
    <col min="6922" max="6923" width="7.7109375" style="17" customWidth="1"/>
    <col min="6924" max="6927" width="7.85546875" style="17" customWidth="1"/>
    <col min="6928" max="7167" width="9.140625" style="17"/>
    <col min="7168" max="7168" width="5.28515625" style="17" customWidth="1"/>
    <col min="7169" max="7169" width="29" style="17" customWidth="1"/>
    <col min="7170" max="7170" width="5.42578125" style="17" customWidth="1"/>
    <col min="7171" max="7171" width="7.7109375" style="17" customWidth="1"/>
    <col min="7172" max="7175" width="7.28515625" style="17" customWidth="1"/>
    <col min="7176" max="7177" width="6.85546875" style="17" customWidth="1"/>
    <col min="7178" max="7179" width="7.7109375" style="17" customWidth="1"/>
    <col min="7180" max="7183" width="7.85546875" style="17" customWidth="1"/>
    <col min="7184" max="7423" width="9.140625" style="17"/>
    <col min="7424" max="7424" width="5.28515625" style="17" customWidth="1"/>
    <col min="7425" max="7425" width="29" style="17" customWidth="1"/>
    <col min="7426" max="7426" width="5.42578125" style="17" customWidth="1"/>
    <col min="7427" max="7427" width="7.7109375" style="17" customWidth="1"/>
    <col min="7428" max="7431" width="7.28515625" style="17" customWidth="1"/>
    <col min="7432" max="7433" width="6.85546875" style="17" customWidth="1"/>
    <col min="7434" max="7435" width="7.7109375" style="17" customWidth="1"/>
    <col min="7436" max="7439" width="7.85546875" style="17" customWidth="1"/>
    <col min="7440" max="7679" width="9.140625" style="17"/>
    <col min="7680" max="7680" width="5.28515625" style="17" customWidth="1"/>
    <col min="7681" max="7681" width="29" style="17" customWidth="1"/>
    <col min="7682" max="7682" width="5.42578125" style="17" customWidth="1"/>
    <col min="7683" max="7683" width="7.7109375" style="17" customWidth="1"/>
    <col min="7684" max="7687" width="7.28515625" style="17" customWidth="1"/>
    <col min="7688" max="7689" width="6.85546875" style="17" customWidth="1"/>
    <col min="7690" max="7691" width="7.7109375" style="17" customWidth="1"/>
    <col min="7692" max="7695" width="7.85546875" style="17" customWidth="1"/>
    <col min="7696" max="7935" width="9.140625" style="17"/>
    <col min="7936" max="7936" width="5.28515625" style="17" customWidth="1"/>
    <col min="7937" max="7937" width="29" style="17" customWidth="1"/>
    <col min="7938" max="7938" width="5.42578125" style="17" customWidth="1"/>
    <col min="7939" max="7939" width="7.7109375" style="17" customWidth="1"/>
    <col min="7940" max="7943" width="7.28515625" style="17" customWidth="1"/>
    <col min="7944" max="7945" width="6.85546875" style="17" customWidth="1"/>
    <col min="7946" max="7947" width="7.7109375" style="17" customWidth="1"/>
    <col min="7948" max="7951" width="7.85546875" style="17" customWidth="1"/>
    <col min="7952" max="8191" width="9.140625" style="17"/>
    <col min="8192" max="8192" width="5.28515625" style="17" customWidth="1"/>
    <col min="8193" max="8193" width="29" style="17" customWidth="1"/>
    <col min="8194" max="8194" width="5.42578125" style="17" customWidth="1"/>
    <col min="8195" max="8195" width="7.7109375" style="17" customWidth="1"/>
    <col min="8196" max="8199" width="7.28515625" style="17" customWidth="1"/>
    <col min="8200" max="8201" width="6.85546875" style="17" customWidth="1"/>
    <col min="8202" max="8203" width="7.7109375" style="17" customWidth="1"/>
    <col min="8204" max="8207" width="7.85546875" style="17" customWidth="1"/>
    <col min="8208" max="8447" width="9.140625" style="17"/>
    <col min="8448" max="8448" width="5.28515625" style="17" customWidth="1"/>
    <col min="8449" max="8449" width="29" style="17" customWidth="1"/>
    <col min="8450" max="8450" width="5.42578125" style="17" customWidth="1"/>
    <col min="8451" max="8451" width="7.7109375" style="17" customWidth="1"/>
    <col min="8452" max="8455" width="7.28515625" style="17" customWidth="1"/>
    <col min="8456" max="8457" width="6.85546875" style="17" customWidth="1"/>
    <col min="8458" max="8459" width="7.7109375" style="17" customWidth="1"/>
    <col min="8460" max="8463" width="7.85546875" style="17" customWidth="1"/>
    <col min="8464" max="8703" width="9.140625" style="17"/>
    <col min="8704" max="8704" width="5.28515625" style="17" customWidth="1"/>
    <col min="8705" max="8705" width="29" style="17" customWidth="1"/>
    <col min="8706" max="8706" width="5.42578125" style="17" customWidth="1"/>
    <col min="8707" max="8707" width="7.7109375" style="17" customWidth="1"/>
    <col min="8708" max="8711" width="7.28515625" style="17" customWidth="1"/>
    <col min="8712" max="8713" width="6.85546875" style="17" customWidth="1"/>
    <col min="8714" max="8715" width="7.7109375" style="17" customWidth="1"/>
    <col min="8716" max="8719" width="7.85546875" style="17" customWidth="1"/>
    <col min="8720" max="8959" width="9.140625" style="17"/>
    <col min="8960" max="8960" width="5.28515625" style="17" customWidth="1"/>
    <col min="8961" max="8961" width="29" style="17" customWidth="1"/>
    <col min="8962" max="8962" width="5.42578125" style="17" customWidth="1"/>
    <col min="8963" max="8963" width="7.7109375" style="17" customWidth="1"/>
    <col min="8964" max="8967" width="7.28515625" style="17" customWidth="1"/>
    <col min="8968" max="8969" width="6.85546875" style="17" customWidth="1"/>
    <col min="8970" max="8971" width="7.7109375" style="17" customWidth="1"/>
    <col min="8972" max="8975" width="7.85546875" style="17" customWidth="1"/>
    <col min="8976" max="9215" width="9.140625" style="17"/>
    <col min="9216" max="9216" width="5.28515625" style="17" customWidth="1"/>
    <col min="9217" max="9217" width="29" style="17" customWidth="1"/>
    <col min="9218" max="9218" width="5.42578125" style="17" customWidth="1"/>
    <col min="9219" max="9219" width="7.7109375" style="17" customWidth="1"/>
    <col min="9220" max="9223" width="7.28515625" style="17" customWidth="1"/>
    <col min="9224" max="9225" width="6.85546875" style="17" customWidth="1"/>
    <col min="9226" max="9227" width="7.7109375" style="17" customWidth="1"/>
    <col min="9228" max="9231" width="7.85546875" style="17" customWidth="1"/>
    <col min="9232" max="9471" width="9.140625" style="17"/>
    <col min="9472" max="9472" width="5.28515625" style="17" customWidth="1"/>
    <col min="9473" max="9473" width="29" style="17" customWidth="1"/>
    <col min="9474" max="9474" width="5.42578125" style="17" customWidth="1"/>
    <col min="9475" max="9475" width="7.7109375" style="17" customWidth="1"/>
    <col min="9476" max="9479" width="7.28515625" style="17" customWidth="1"/>
    <col min="9480" max="9481" width="6.85546875" style="17" customWidth="1"/>
    <col min="9482" max="9483" width="7.7109375" style="17" customWidth="1"/>
    <col min="9484" max="9487" width="7.85546875" style="17" customWidth="1"/>
    <col min="9488" max="9727" width="9.140625" style="17"/>
    <col min="9728" max="9728" width="5.28515625" style="17" customWidth="1"/>
    <col min="9729" max="9729" width="29" style="17" customWidth="1"/>
    <col min="9730" max="9730" width="5.42578125" style="17" customWidth="1"/>
    <col min="9731" max="9731" width="7.7109375" style="17" customWidth="1"/>
    <col min="9732" max="9735" width="7.28515625" style="17" customWidth="1"/>
    <col min="9736" max="9737" width="6.85546875" style="17" customWidth="1"/>
    <col min="9738" max="9739" width="7.7109375" style="17" customWidth="1"/>
    <col min="9740" max="9743" width="7.85546875" style="17" customWidth="1"/>
    <col min="9744" max="9983" width="9.140625" style="17"/>
    <col min="9984" max="9984" width="5.28515625" style="17" customWidth="1"/>
    <col min="9985" max="9985" width="29" style="17" customWidth="1"/>
    <col min="9986" max="9986" width="5.42578125" style="17" customWidth="1"/>
    <col min="9987" max="9987" width="7.7109375" style="17" customWidth="1"/>
    <col min="9988" max="9991" width="7.28515625" style="17" customWidth="1"/>
    <col min="9992" max="9993" width="6.85546875" style="17" customWidth="1"/>
    <col min="9994" max="9995" width="7.7109375" style="17" customWidth="1"/>
    <col min="9996" max="9999" width="7.85546875" style="17" customWidth="1"/>
    <col min="10000" max="10239" width="9.140625" style="17"/>
    <col min="10240" max="10240" width="5.28515625" style="17" customWidth="1"/>
    <col min="10241" max="10241" width="29" style="17" customWidth="1"/>
    <col min="10242" max="10242" width="5.42578125" style="17" customWidth="1"/>
    <col min="10243" max="10243" width="7.7109375" style="17" customWidth="1"/>
    <col min="10244" max="10247" width="7.28515625" style="17" customWidth="1"/>
    <col min="10248" max="10249" width="6.85546875" style="17" customWidth="1"/>
    <col min="10250" max="10251" width="7.7109375" style="17" customWidth="1"/>
    <col min="10252" max="10255" width="7.85546875" style="17" customWidth="1"/>
    <col min="10256" max="10495" width="9.140625" style="17"/>
    <col min="10496" max="10496" width="5.28515625" style="17" customWidth="1"/>
    <col min="10497" max="10497" width="29" style="17" customWidth="1"/>
    <col min="10498" max="10498" width="5.42578125" style="17" customWidth="1"/>
    <col min="10499" max="10499" width="7.7109375" style="17" customWidth="1"/>
    <col min="10500" max="10503" width="7.28515625" style="17" customWidth="1"/>
    <col min="10504" max="10505" width="6.85546875" style="17" customWidth="1"/>
    <col min="10506" max="10507" width="7.7109375" style="17" customWidth="1"/>
    <col min="10508" max="10511" width="7.85546875" style="17" customWidth="1"/>
    <col min="10512" max="10751" width="9.140625" style="17"/>
    <col min="10752" max="10752" width="5.28515625" style="17" customWidth="1"/>
    <col min="10753" max="10753" width="29" style="17" customWidth="1"/>
    <col min="10754" max="10754" width="5.42578125" style="17" customWidth="1"/>
    <col min="10755" max="10755" width="7.7109375" style="17" customWidth="1"/>
    <col min="10756" max="10759" width="7.28515625" style="17" customWidth="1"/>
    <col min="10760" max="10761" width="6.85546875" style="17" customWidth="1"/>
    <col min="10762" max="10763" width="7.7109375" style="17" customWidth="1"/>
    <col min="10764" max="10767" width="7.85546875" style="17" customWidth="1"/>
    <col min="10768" max="11007" width="9.140625" style="17"/>
    <col min="11008" max="11008" width="5.28515625" style="17" customWidth="1"/>
    <col min="11009" max="11009" width="29" style="17" customWidth="1"/>
    <col min="11010" max="11010" width="5.42578125" style="17" customWidth="1"/>
    <col min="11011" max="11011" width="7.7109375" style="17" customWidth="1"/>
    <col min="11012" max="11015" width="7.28515625" style="17" customWidth="1"/>
    <col min="11016" max="11017" width="6.85546875" style="17" customWidth="1"/>
    <col min="11018" max="11019" width="7.7109375" style="17" customWidth="1"/>
    <col min="11020" max="11023" width="7.85546875" style="17" customWidth="1"/>
    <col min="11024" max="11263" width="9.140625" style="17"/>
    <col min="11264" max="11264" width="5.28515625" style="17" customWidth="1"/>
    <col min="11265" max="11265" width="29" style="17" customWidth="1"/>
    <col min="11266" max="11266" width="5.42578125" style="17" customWidth="1"/>
    <col min="11267" max="11267" width="7.7109375" style="17" customWidth="1"/>
    <col min="11268" max="11271" width="7.28515625" style="17" customWidth="1"/>
    <col min="11272" max="11273" width="6.85546875" style="17" customWidth="1"/>
    <col min="11274" max="11275" width="7.7109375" style="17" customWidth="1"/>
    <col min="11276" max="11279" width="7.85546875" style="17" customWidth="1"/>
    <col min="11280" max="11519" width="9.140625" style="17"/>
    <col min="11520" max="11520" width="5.28515625" style="17" customWidth="1"/>
    <col min="11521" max="11521" width="29" style="17" customWidth="1"/>
    <col min="11522" max="11522" width="5.42578125" style="17" customWidth="1"/>
    <col min="11523" max="11523" width="7.7109375" style="17" customWidth="1"/>
    <col min="11524" max="11527" width="7.28515625" style="17" customWidth="1"/>
    <col min="11528" max="11529" width="6.85546875" style="17" customWidth="1"/>
    <col min="11530" max="11531" width="7.7109375" style="17" customWidth="1"/>
    <col min="11532" max="11535" width="7.85546875" style="17" customWidth="1"/>
    <col min="11536" max="11775" width="9.140625" style="17"/>
    <col min="11776" max="11776" width="5.28515625" style="17" customWidth="1"/>
    <col min="11777" max="11777" width="29" style="17" customWidth="1"/>
    <col min="11778" max="11778" width="5.42578125" style="17" customWidth="1"/>
    <col min="11779" max="11779" width="7.7109375" style="17" customWidth="1"/>
    <col min="11780" max="11783" width="7.28515625" style="17" customWidth="1"/>
    <col min="11784" max="11785" width="6.85546875" style="17" customWidth="1"/>
    <col min="11786" max="11787" width="7.7109375" style="17" customWidth="1"/>
    <col min="11788" max="11791" width="7.85546875" style="17" customWidth="1"/>
    <col min="11792" max="12031" width="9.140625" style="17"/>
    <col min="12032" max="12032" width="5.28515625" style="17" customWidth="1"/>
    <col min="12033" max="12033" width="29" style="17" customWidth="1"/>
    <col min="12034" max="12034" width="5.42578125" style="17" customWidth="1"/>
    <col min="12035" max="12035" width="7.7109375" style="17" customWidth="1"/>
    <col min="12036" max="12039" width="7.28515625" style="17" customWidth="1"/>
    <col min="12040" max="12041" width="6.85546875" style="17" customWidth="1"/>
    <col min="12042" max="12043" width="7.7109375" style="17" customWidth="1"/>
    <col min="12044" max="12047" width="7.85546875" style="17" customWidth="1"/>
    <col min="12048" max="12287" width="9.140625" style="17"/>
    <col min="12288" max="12288" width="5.28515625" style="17" customWidth="1"/>
    <col min="12289" max="12289" width="29" style="17" customWidth="1"/>
    <col min="12290" max="12290" width="5.42578125" style="17" customWidth="1"/>
    <col min="12291" max="12291" width="7.7109375" style="17" customWidth="1"/>
    <col min="12292" max="12295" width="7.28515625" style="17" customWidth="1"/>
    <col min="12296" max="12297" width="6.85546875" style="17" customWidth="1"/>
    <col min="12298" max="12299" width="7.7109375" style="17" customWidth="1"/>
    <col min="12300" max="12303" width="7.85546875" style="17" customWidth="1"/>
    <col min="12304" max="12543" width="9.140625" style="17"/>
    <col min="12544" max="12544" width="5.28515625" style="17" customWidth="1"/>
    <col min="12545" max="12545" width="29" style="17" customWidth="1"/>
    <col min="12546" max="12546" width="5.42578125" style="17" customWidth="1"/>
    <col min="12547" max="12547" width="7.7109375" style="17" customWidth="1"/>
    <col min="12548" max="12551" width="7.28515625" style="17" customWidth="1"/>
    <col min="12552" max="12553" width="6.85546875" style="17" customWidth="1"/>
    <col min="12554" max="12555" width="7.7109375" style="17" customWidth="1"/>
    <col min="12556" max="12559" width="7.85546875" style="17" customWidth="1"/>
    <col min="12560" max="12799" width="9.140625" style="17"/>
    <col min="12800" max="12800" width="5.28515625" style="17" customWidth="1"/>
    <col min="12801" max="12801" width="29" style="17" customWidth="1"/>
    <col min="12802" max="12802" width="5.42578125" style="17" customWidth="1"/>
    <col min="12803" max="12803" width="7.7109375" style="17" customWidth="1"/>
    <col min="12804" max="12807" width="7.28515625" style="17" customWidth="1"/>
    <col min="12808" max="12809" width="6.85546875" style="17" customWidth="1"/>
    <col min="12810" max="12811" width="7.7109375" style="17" customWidth="1"/>
    <col min="12812" max="12815" width="7.85546875" style="17" customWidth="1"/>
    <col min="12816" max="13055" width="9.140625" style="17"/>
    <col min="13056" max="13056" width="5.28515625" style="17" customWidth="1"/>
    <col min="13057" max="13057" width="29" style="17" customWidth="1"/>
    <col min="13058" max="13058" width="5.42578125" style="17" customWidth="1"/>
    <col min="13059" max="13059" width="7.7109375" style="17" customWidth="1"/>
    <col min="13060" max="13063" width="7.28515625" style="17" customWidth="1"/>
    <col min="13064" max="13065" width="6.85546875" style="17" customWidth="1"/>
    <col min="13066" max="13067" width="7.7109375" style="17" customWidth="1"/>
    <col min="13068" max="13071" width="7.85546875" style="17" customWidth="1"/>
    <col min="13072" max="13311" width="9.140625" style="17"/>
    <col min="13312" max="13312" width="5.28515625" style="17" customWidth="1"/>
    <col min="13313" max="13313" width="29" style="17" customWidth="1"/>
    <col min="13314" max="13314" width="5.42578125" style="17" customWidth="1"/>
    <col min="13315" max="13315" width="7.7109375" style="17" customWidth="1"/>
    <col min="13316" max="13319" width="7.28515625" style="17" customWidth="1"/>
    <col min="13320" max="13321" width="6.85546875" style="17" customWidth="1"/>
    <col min="13322" max="13323" width="7.7109375" style="17" customWidth="1"/>
    <col min="13324" max="13327" width="7.85546875" style="17" customWidth="1"/>
    <col min="13328" max="13567" width="9.140625" style="17"/>
    <col min="13568" max="13568" width="5.28515625" style="17" customWidth="1"/>
    <col min="13569" max="13569" width="29" style="17" customWidth="1"/>
    <col min="13570" max="13570" width="5.42578125" style="17" customWidth="1"/>
    <col min="13571" max="13571" width="7.7109375" style="17" customWidth="1"/>
    <col min="13572" max="13575" width="7.28515625" style="17" customWidth="1"/>
    <col min="13576" max="13577" width="6.85546875" style="17" customWidth="1"/>
    <col min="13578" max="13579" width="7.7109375" style="17" customWidth="1"/>
    <col min="13580" max="13583" width="7.85546875" style="17" customWidth="1"/>
    <col min="13584" max="13823" width="9.140625" style="17"/>
    <col min="13824" max="13824" width="5.28515625" style="17" customWidth="1"/>
    <col min="13825" max="13825" width="29" style="17" customWidth="1"/>
    <col min="13826" max="13826" width="5.42578125" style="17" customWidth="1"/>
    <col min="13827" max="13827" width="7.7109375" style="17" customWidth="1"/>
    <col min="13828" max="13831" width="7.28515625" style="17" customWidth="1"/>
    <col min="13832" max="13833" width="6.85546875" style="17" customWidth="1"/>
    <col min="13834" max="13835" width="7.7109375" style="17" customWidth="1"/>
    <col min="13836" max="13839" width="7.85546875" style="17" customWidth="1"/>
    <col min="13840" max="14079" width="9.140625" style="17"/>
    <col min="14080" max="14080" width="5.28515625" style="17" customWidth="1"/>
    <col min="14081" max="14081" width="29" style="17" customWidth="1"/>
    <col min="14082" max="14082" width="5.42578125" style="17" customWidth="1"/>
    <col min="14083" max="14083" width="7.7109375" style="17" customWidth="1"/>
    <col min="14084" max="14087" width="7.28515625" style="17" customWidth="1"/>
    <col min="14088" max="14089" width="6.85546875" style="17" customWidth="1"/>
    <col min="14090" max="14091" width="7.7109375" style="17" customWidth="1"/>
    <col min="14092" max="14095" width="7.85546875" style="17" customWidth="1"/>
    <col min="14096" max="14335" width="9.140625" style="17"/>
    <col min="14336" max="14336" width="5.28515625" style="17" customWidth="1"/>
    <col min="14337" max="14337" width="29" style="17" customWidth="1"/>
    <col min="14338" max="14338" width="5.42578125" style="17" customWidth="1"/>
    <col min="14339" max="14339" width="7.7109375" style="17" customWidth="1"/>
    <col min="14340" max="14343" width="7.28515625" style="17" customWidth="1"/>
    <col min="14344" max="14345" width="6.85546875" style="17" customWidth="1"/>
    <col min="14346" max="14347" width="7.7109375" style="17" customWidth="1"/>
    <col min="14348" max="14351" width="7.85546875" style="17" customWidth="1"/>
    <col min="14352" max="14591" width="9.140625" style="17"/>
    <col min="14592" max="14592" width="5.28515625" style="17" customWidth="1"/>
    <col min="14593" max="14593" width="29" style="17" customWidth="1"/>
    <col min="14594" max="14594" width="5.42578125" style="17" customWidth="1"/>
    <col min="14595" max="14595" width="7.7109375" style="17" customWidth="1"/>
    <col min="14596" max="14599" width="7.28515625" style="17" customWidth="1"/>
    <col min="14600" max="14601" width="6.85546875" style="17" customWidth="1"/>
    <col min="14602" max="14603" width="7.7109375" style="17" customWidth="1"/>
    <col min="14604" max="14607" width="7.85546875" style="17" customWidth="1"/>
    <col min="14608" max="14847" width="9.140625" style="17"/>
    <col min="14848" max="14848" width="5.28515625" style="17" customWidth="1"/>
    <col min="14849" max="14849" width="29" style="17" customWidth="1"/>
    <col min="14850" max="14850" width="5.42578125" style="17" customWidth="1"/>
    <col min="14851" max="14851" width="7.7109375" style="17" customWidth="1"/>
    <col min="14852" max="14855" width="7.28515625" style="17" customWidth="1"/>
    <col min="14856" max="14857" width="6.85546875" style="17" customWidth="1"/>
    <col min="14858" max="14859" width="7.7109375" style="17" customWidth="1"/>
    <col min="14860" max="14863" width="7.85546875" style="17" customWidth="1"/>
    <col min="14864" max="15103" width="9.140625" style="17"/>
    <col min="15104" max="15104" width="5.28515625" style="17" customWidth="1"/>
    <col min="15105" max="15105" width="29" style="17" customWidth="1"/>
    <col min="15106" max="15106" width="5.42578125" style="17" customWidth="1"/>
    <col min="15107" max="15107" width="7.7109375" style="17" customWidth="1"/>
    <col min="15108" max="15111" width="7.28515625" style="17" customWidth="1"/>
    <col min="15112" max="15113" width="6.85546875" style="17" customWidth="1"/>
    <col min="15114" max="15115" width="7.7109375" style="17" customWidth="1"/>
    <col min="15116" max="15119" width="7.85546875" style="17" customWidth="1"/>
    <col min="15120" max="15359" width="9.140625" style="17"/>
    <col min="15360" max="15360" width="5.28515625" style="17" customWidth="1"/>
    <col min="15361" max="15361" width="29" style="17" customWidth="1"/>
    <col min="15362" max="15362" width="5.42578125" style="17" customWidth="1"/>
    <col min="15363" max="15363" width="7.7109375" style="17" customWidth="1"/>
    <col min="15364" max="15367" width="7.28515625" style="17" customWidth="1"/>
    <col min="15368" max="15369" width="6.85546875" style="17" customWidth="1"/>
    <col min="15370" max="15371" width="7.7109375" style="17" customWidth="1"/>
    <col min="15372" max="15375" width="7.85546875" style="17" customWidth="1"/>
    <col min="15376" max="15615" width="9.140625" style="17"/>
    <col min="15616" max="15616" width="5.28515625" style="17" customWidth="1"/>
    <col min="15617" max="15617" width="29" style="17" customWidth="1"/>
    <col min="15618" max="15618" width="5.42578125" style="17" customWidth="1"/>
    <col min="15619" max="15619" width="7.7109375" style="17" customWidth="1"/>
    <col min="15620" max="15623" width="7.28515625" style="17" customWidth="1"/>
    <col min="15624" max="15625" width="6.85546875" style="17" customWidth="1"/>
    <col min="15626" max="15627" width="7.7109375" style="17" customWidth="1"/>
    <col min="15628" max="15631" width="7.85546875" style="17" customWidth="1"/>
    <col min="15632" max="15871" width="9.140625" style="17"/>
    <col min="15872" max="15872" width="5.28515625" style="17" customWidth="1"/>
    <col min="15873" max="15873" width="29" style="17" customWidth="1"/>
    <col min="15874" max="15874" width="5.42578125" style="17" customWidth="1"/>
    <col min="15875" max="15875" width="7.7109375" style="17" customWidth="1"/>
    <col min="15876" max="15879" width="7.28515625" style="17" customWidth="1"/>
    <col min="15880" max="15881" width="6.85546875" style="17" customWidth="1"/>
    <col min="15882" max="15883" width="7.7109375" style="17" customWidth="1"/>
    <col min="15884" max="15887" width="7.85546875" style="17" customWidth="1"/>
    <col min="15888" max="16127" width="9.140625" style="17"/>
    <col min="16128" max="16128" width="5.28515625" style="17" customWidth="1"/>
    <col min="16129" max="16129" width="29" style="17" customWidth="1"/>
    <col min="16130" max="16130" width="5.42578125" style="17" customWidth="1"/>
    <col min="16131" max="16131" width="7.7109375" style="17" customWidth="1"/>
    <col min="16132" max="16135" width="7.28515625" style="17" customWidth="1"/>
    <col min="16136" max="16137" width="6.85546875" style="17" customWidth="1"/>
    <col min="16138" max="16139" width="7.7109375" style="17" customWidth="1"/>
    <col min="16140" max="16143" width="7.85546875" style="17" customWidth="1"/>
    <col min="16144" max="16384" width="9.140625" style="17"/>
  </cols>
  <sheetData>
    <row r="1" spans="1:17" ht="14.25" customHeight="1">
      <c r="L1" s="341" t="s">
        <v>102</v>
      </c>
      <c r="M1" s="341"/>
      <c r="N1" s="341"/>
      <c r="O1" s="341"/>
      <c r="P1" s="18"/>
      <c r="Q1" s="18"/>
    </row>
    <row r="2" spans="1:17" ht="22.9" customHeight="1">
      <c r="L2" s="342" t="s">
        <v>26</v>
      </c>
      <c r="M2" s="342"/>
      <c r="N2" s="342"/>
      <c r="O2" s="342"/>
      <c r="P2" s="33"/>
      <c r="Q2" s="33"/>
    </row>
    <row r="3" spans="1:17" ht="14.25" customHeight="1">
      <c r="L3" s="343" t="s">
        <v>115</v>
      </c>
      <c r="M3" s="343"/>
      <c r="N3" s="343"/>
      <c r="O3" s="343"/>
      <c r="P3" s="19"/>
      <c r="Q3" s="19"/>
    </row>
    <row r="4" spans="1:17" ht="5.25" customHeight="1"/>
    <row r="5" spans="1:17" ht="18.75" customHeight="1">
      <c r="A5" s="344" t="s">
        <v>27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</row>
    <row r="6" spans="1:17" ht="18" customHeight="1">
      <c r="A6" s="339" t="s">
        <v>128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</row>
    <row r="7" spans="1:17" ht="18" customHeight="1">
      <c r="A7" s="340" t="s">
        <v>129</v>
      </c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</row>
    <row r="8" spans="1:17" ht="15" customHeight="1">
      <c r="A8" s="57"/>
      <c r="B8" s="57"/>
      <c r="C8" s="57"/>
      <c r="D8" s="321" t="s">
        <v>144</v>
      </c>
      <c r="E8" s="321"/>
      <c r="F8" s="321"/>
      <c r="G8" s="321"/>
      <c r="H8" s="321"/>
      <c r="I8" s="321"/>
      <c r="J8" s="321"/>
      <c r="K8" s="321"/>
      <c r="L8" s="117"/>
      <c r="M8" s="117"/>
      <c r="N8" s="117"/>
      <c r="O8" s="117"/>
    </row>
    <row r="9" spans="1:17" ht="13.9" customHeight="1">
      <c r="A9" s="20"/>
      <c r="B9" s="20"/>
      <c r="C9" s="20"/>
      <c r="D9" s="322" t="s">
        <v>140</v>
      </c>
      <c r="E9" s="322"/>
      <c r="F9" s="322"/>
      <c r="G9" s="322"/>
      <c r="H9" s="322"/>
      <c r="I9" s="322"/>
      <c r="J9" s="322"/>
      <c r="K9" s="322"/>
      <c r="L9" s="118"/>
      <c r="M9" s="118"/>
      <c r="N9" s="118"/>
      <c r="O9" s="119" t="s">
        <v>28</v>
      </c>
    </row>
    <row r="10" spans="1:17" s="1" customFormat="1" ht="13.5" customHeight="1">
      <c r="A10" s="309" t="s">
        <v>143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10"/>
      <c r="O10" s="120" t="s">
        <v>118</v>
      </c>
    </row>
    <row r="11" spans="1:17" s="1" customFormat="1" ht="13.5" customHeight="1">
      <c r="A11" s="309" t="s">
        <v>130</v>
      </c>
      <c r="B11" s="309"/>
      <c r="C11" s="309"/>
      <c r="D11" s="309"/>
      <c r="E11" s="309"/>
      <c r="F11" s="309"/>
      <c r="G11" s="309"/>
      <c r="H11" s="309"/>
      <c r="I11" s="309"/>
      <c r="J11" s="309"/>
      <c r="K11" s="309"/>
      <c r="L11" s="309"/>
      <c r="M11" s="309"/>
      <c r="N11" s="310"/>
      <c r="O11" s="120" t="s">
        <v>119</v>
      </c>
    </row>
    <row r="12" spans="1:17" s="1" customFormat="1" ht="13.5" customHeight="1">
      <c r="A12" s="305" t="s">
        <v>131</v>
      </c>
      <c r="B12" s="305"/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6"/>
      <c r="O12" s="120" t="s">
        <v>120</v>
      </c>
    </row>
    <row r="13" spans="1:17" s="1" customFormat="1" ht="13.5" customHeight="1">
      <c r="A13" s="309" t="s">
        <v>133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10"/>
      <c r="O13" s="120" t="s">
        <v>134</v>
      </c>
    </row>
    <row r="14" spans="1:17" s="1" customFormat="1" ht="13.5" customHeight="1">
      <c r="A14" s="309" t="s">
        <v>132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10"/>
      <c r="O14" s="120" t="s">
        <v>125</v>
      </c>
    </row>
    <row r="15" spans="1:17" s="26" customFormat="1" ht="6" customHeight="1" thickBot="1">
      <c r="A15" s="24"/>
      <c r="B15" s="25"/>
      <c r="C15" s="21"/>
      <c r="D15" s="121"/>
      <c r="E15" s="121"/>
      <c r="F15" s="121"/>
      <c r="G15" s="121"/>
      <c r="H15" s="122"/>
      <c r="I15" s="122"/>
      <c r="J15" s="122"/>
      <c r="K15" s="123"/>
      <c r="L15" s="123"/>
      <c r="M15" s="123"/>
      <c r="N15" s="123"/>
      <c r="O15" s="123"/>
    </row>
    <row r="16" spans="1:17" s="27" customFormat="1" ht="13.15" customHeight="1">
      <c r="A16" s="346" t="s">
        <v>30</v>
      </c>
      <c r="B16" s="349" t="s">
        <v>31</v>
      </c>
      <c r="C16" s="352" t="s">
        <v>32</v>
      </c>
      <c r="D16" s="355" t="s">
        <v>41</v>
      </c>
      <c r="E16" s="356"/>
      <c r="F16" s="356"/>
      <c r="G16" s="357"/>
      <c r="H16" s="332" t="s">
        <v>42</v>
      </c>
      <c r="I16" s="333"/>
      <c r="J16" s="333"/>
      <c r="K16" s="334"/>
      <c r="L16" s="323" t="s">
        <v>43</v>
      </c>
      <c r="M16" s="324"/>
      <c r="N16" s="325"/>
      <c r="O16" s="326"/>
    </row>
    <row r="17" spans="1:15" s="27" customFormat="1" ht="34.5" customHeight="1">
      <c r="A17" s="347"/>
      <c r="B17" s="350"/>
      <c r="C17" s="353"/>
      <c r="D17" s="358"/>
      <c r="E17" s="359"/>
      <c r="F17" s="359"/>
      <c r="G17" s="360"/>
      <c r="H17" s="335"/>
      <c r="I17" s="336"/>
      <c r="J17" s="336"/>
      <c r="K17" s="337"/>
      <c r="L17" s="327"/>
      <c r="M17" s="328"/>
      <c r="N17" s="329"/>
      <c r="O17" s="330"/>
    </row>
    <row r="18" spans="1:15" s="27" customFormat="1" ht="42.75" customHeight="1" thickBot="1">
      <c r="A18" s="348"/>
      <c r="B18" s="351"/>
      <c r="C18" s="354"/>
      <c r="D18" s="124" t="s">
        <v>33</v>
      </c>
      <c r="E18" s="125" t="s">
        <v>34</v>
      </c>
      <c r="F18" s="126" t="s">
        <v>35</v>
      </c>
      <c r="G18" s="127" t="s">
        <v>44</v>
      </c>
      <c r="H18" s="288" t="s">
        <v>33</v>
      </c>
      <c r="I18" s="289" t="s">
        <v>34</v>
      </c>
      <c r="J18" s="290" t="s">
        <v>35</v>
      </c>
      <c r="K18" s="291" t="s">
        <v>44</v>
      </c>
      <c r="L18" s="128" t="s">
        <v>33</v>
      </c>
      <c r="M18" s="125" t="s">
        <v>34</v>
      </c>
      <c r="N18" s="126" t="s">
        <v>35</v>
      </c>
      <c r="O18" s="127" t="s">
        <v>44</v>
      </c>
    </row>
    <row r="19" spans="1:15" s="30" customFormat="1" ht="10.5" customHeight="1">
      <c r="A19" s="55">
        <v>1</v>
      </c>
      <c r="B19" s="56">
        <v>2</v>
      </c>
      <c r="C19" s="100">
        <v>3</v>
      </c>
      <c r="D19" s="156">
        <v>4</v>
      </c>
      <c r="E19" s="157">
        <v>5</v>
      </c>
      <c r="F19" s="157">
        <v>6</v>
      </c>
      <c r="G19" s="160">
        <v>7</v>
      </c>
      <c r="H19" s="156">
        <v>8</v>
      </c>
      <c r="I19" s="157">
        <v>9</v>
      </c>
      <c r="J19" s="157">
        <v>10</v>
      </c>
      <c r="K19" s="158">
        <v>11</v>
      </c>
      <c r="L19" s="159">
        <v>12</v>
      </c>
      <c r="M19" s="157">
        <v>13</v>
      </c>
      <c r="N19" s="160">
        <v>14</v>
      </c>
      <c r="O19" s="158">
        <v>15</v>
      </c>
    </row>
    <row r="20" spans="1:15" ht="14.25" customHeight="1">
      <c r="A20" s="45" t="s">
        <v>96</v>
      </c>
      <c r="B20" s="58">
        <v>100</v>
      </c>
      <c r="C20" s="101" t="s">
        <v>36</v>
      </c>
      <c r="D20" s="175">
        <f t="shared" ref="D20:J20" si="0">D21+D26+D42+D45+D48+D57+D60</f>
        <v>10875.2</v>
      </c>
      <c r="E20" s="176">
        <f t="shared" si="0"/>
        <v>11424.800000000001</v>
      </c>
      <c r="F20" s="176">
        <f t="shared" si="0"/>
        <v>0</v>
      </c>
      <c r="G20" s="275">
        <f>G21+G26+G42+G45+G48+G57+G60+G63</f>
        <v>0</v>
      </c>
      <c r="H20" s="175">
        <f t="shared" si="0"/>
        <v>2643.2</v>
      </c>
      <c r="I20" s="176">
        <f>I21+I26+I42+I45+I48+I57+I60</f>
        <v>2643.2</v>
      </c>
      <c r="J20" s="176">
        <f t="shared" si="0"/>
        <v>0</v>
      </c>
      <c r="K20" s="176">
        <f>K21+K26+K42+K45+K48+K57+K60</f>
        <v>0</v>
      </c>
      <c r="L20" s="220">
        <f>L21+L26+L42+L45+L48+L57+L60</f>
        <v>13518.400000000001</v>
      </c>
      <c r="M20" s="176">
        <f>M21+M26+M42+M45+M48+M57+M60</f>
        <v>14068.000000000002</v>
      </c>
      <c r="N20" s="176">
        <f>N21+N26+N42+N45+N48+N57+N60</f>
        <v>0</v>
      </c>
      <c r="O20" s="176">
        <f>G20+K20</f>
        <v>0</v>
      </c>
    </row>
    <row r="21" spans="1:15" ht="14.25" customHeight="1">
      <c r="A21" s="161" t="s">
        <v>46</v>
      </c>
      <c r="B21" s="162">
        <v>110</v>
      </c>
      <c r="C21" s="163" t="s">
        <v>36</v>
      </c>
      <c r="D21" s="221">
        <f>SUM(D22:D25)</f>
        <v>8568</v>
      </c>
      <c r="E21" s="197">
        <f t="shared" ref="E21:M21" si="1">SUM(E22:E25)</f>
        <v>8568</v>
      </c>
      <c r="F21" s="197">
        <f t="shared" si="1"/>
        <v>0</v>
      </c>
      <c r="G21" s="276">
        <f>SUM(G22:G25)</f>
        <v>0</v>
      </c>
      <c r="H21" s="221">
        <f t="shared" si="1"/>
        <v>2643.2</v>
      </c>
      <c r="I21" s="197">
        <f t="shared" si="1"/>
        <v>2643.2</v>
      </c>
      <c r="J21" s="197">
        <f t="shared" si="1"/>
        <v>0</v>
      </c>
      <c r="K21" s="222">
        <f t="shared" si="1"/>
        <v>0</v>
      </c>
      <c r="L21" s="223">
        <f>SUM(L22:L25)</f>
        <v>11211.2</v>
      </c>
      <c r="M21" s="197">
        <f t="shared" si="1"/>
        <v>11211.2</v>
      </c>
      <c r="N21" s="197">
        <f>SUM(N22:N25)</f>
        <v>0</v>
      </c>
      <c r="O21" s="222">
        <f>SUM(O22:O25)</f>
        <v>0</v>
      </c>
    </row>
    <row r="22" spans="1:15" ht="10.5" customHeight="1">
      <c r="A22" s="46" t="s">
        <v>4</v>
      </c>
      <c r="B22" s="35"/>
      <c r="C22" s="102"/>
      <c r="D22" s="224"/>
      <c r="E22" s="225"/>
      <c r="F22" s="226"/>
      <c r="G22" s="277"/>
      <c r="H22" s="224"/>
      <c r="I22" s="228"/>
      <c r="J22" s="228"/>
      <c r="K22" s="229"/>
      <c r="L22" s="230"/>
      <c r="M22" s="231"/>
      <c r="N22" s="231"/>
      <c r="O22" s="232"/>
    </row>
    <row r="23" spans="1:15" ht="13.5" customHeight="1">
      <c r="A23" s="34" t="s">
        <v>47</v>
      </c>
      <c r="B23" s="59">
        <v>111</v>
      </c>
      <c r="C23" s="103" t="s">
        <v>36</v>
      </c>
      <c r="D23" s="233">
        <v>6641.9</v>
      </c>
      <c r="E23" s="234">
        <v>6641.9</v>
      </c>
      <c r="F23" s="235"/>
      <c r="G23" s="278"/>
      <c r="H23" s="233">
        <v>1876.7</v>
      </c>
      <c r="I23" s="234">
        <v>1876.7</v>
      </c>
      <c r="J23" s="234"/>
      <c r="K23" s="237"/>
      <c r="L23" s="236">
        <f>D23+H23</f>
        <v>8518.6</v>
      </c>
      <c r="M23" s="236">
        <f t="shared" ref="M23:N38" si="2">E23+I23</f>
        <v>8518.6</v>
      </c>
      <c r="N23" s="236">
        <f t="shared" si="2"/>
        <v>0</v>
      </c>
      <c r="O23" s="236">
        <f>G23+K23</f>
        <v>0</v>
      </c>
    </row>
    <row r="24" spans="1:15" ht="24.75" customHeight="1">
      <c r="A24" s="47" t="s">
        <v>48</v>
      </c>
      <c r="B24" s="60">
        <v>112</v>
      </c>
      <c r="C24" s="104" t="s">
        <v>36</v>
      </c>
      <c r="D24" s="233">
        <v>1926.1</v>
      </c>
      <c r="E24" s="233">
        <v>1926.1</v>
      </c>
      <c r="F24" s="233"/>
      <c r="G24" s="279"/>
      <c r="H24" s="233">
        <v>766.5</v>
      </c>
      <c r="I24" s="234">
        <v>766.5</v>
      </c>
      <c r="J24" s="234"/>
      <c r="K24" s="237"/>
      <c r="L24" s="236">
        <f t="shared" ref="L24:Q62" si="3">D24+H24</f>
        <v>2692.6</v>
      </c>
      <c r="M24" s="236">
        <f t="shared" si="2"/>
        <v>2692.6</v>
      </c>
      <c r="N24" s="236">
        <f t="shared" si="2"/>
        <v>0</v>
      </c>
      <c r="O24" s="236">
        <f>G24+K24</f>
        <v>0</v>
      </c>
    </row>
    <row r="25" spans="1:15" ht="23.25" customHeight="1">
      <c r="A25" s="48" t="s">
        <v>49</v>
      </c>
      <c r="B25" s="61">
        <v>113</v>
      </c>
      <c r="C25" s="104" t="s">
        <v>36</v>
      </c>
      <c r="D25" s="233"/>
      <c r="E25" s="234"/>
      <c r="F25" s="238"/>
      <c r="G25" s="280"/>
      <c r="H25" s="233"/>
      <c r="I25" s="234"/>
      <c r="J25" s="234"/>
      <c r="K25" s="237"/>
      <c r="L25" s="236">
        <f t="shared" si="3"/>
        <v>0</v>
      </c>
      <c r="M25" s="236">
        <f t="shared" si="2"/>
        <v>0</v>
      </c>
      <c r="N25" s="236">
        <f t="shared" si="2"/>
        <v>0</v>
      </c>
      <c r="O25" s="236">
        <f>G25+K25</f>
        <v>0</v>
      </c>
    </row>
    <row r="26" spans="1:15" s="31" customFormat="1" ht="24" customHeight="1">
      <c r="A26" s="164" t="s">
        <v>50</v>
      </c>
      <c r="B26" s="165">
        <v>120</v>
      </c>
      <c r="C26" s="166" t="s">
        <v>36</v>
      </c>
      <c r="D26" s="239">
        <f>SUM(D27:D41)</f>
        <v>600</v>
      </c>
      <c r="E26" s="239">
        <f>SUM(E27:E41)</f>
        <v>1149.5999999999999</v>
      </c>
      <c r="F26" s="240">
        <f t="shared" ref="F26:K26" si="4">SUM(F27:F41)</f>
        <v>0</v>
      </c>
      <c r="G26" s="281">
        <f t="shared" si="4"/>
        <v>0</v>
      </c>
      <c r="H26" s="239">
        <f>SUM(H27:H41)</f>
        <v>0</v>
      </c>
      <c r="I26" s="240">
        <f>SUM(I27:I41)</f>
        <v>0</v>
      </c>
      <c r="J26" s="240">
        <f t="shared" si="4"/>
        <v>0</v>
      </c>
      <c r="K26" s="242">
        <f t="shared" si="4"/>
        <v>0</v>
      </c>
      <c r="L26" s="243">
        <f t="shared" si="3"/>
        <v>600</v>
      </c>
      <c r="M26" s="243">
        <f t="shared" si="2"/>
        <v>1149.5999999999999</v>
      </c>
      <c r="N26" s="243">
        <f t="shared" si="2"/>
        <v>0</v>
      </c>
      <c r="O26" s="243">
        <f>G26+K26</f>
        <v>0</v>
      </c>
    </row>
    <row r="27" spans="1:15" ht="14.25" customHeight="1">
      <c r="A27" s="49" t="s">
        <v>51</v>
      </c>
      <c r="B27" s="28">
        <v>121</v>
      </c>
      <c r="C27" s="102" t="s">
        <v>36</v>
      </c>
      <c r="D27" s="224">
        <v>500</v>
      </c>
      <c r="E27" s="225">
        <v>1049.5999999999999</v>
      </c>
      <c r="F27" s="225"/>
      <c r="G27" s="277"/>
      <c r="H27" s="224"/>
      <c r="I27" s="225"/>
      <c r="J27" s="225"/>
      <c r="K27" s="227"/>
      <c r="L27" s="245">
        <f t="shared" si="3"/>
        <v>500</v>
      </c>
      <c r="M27" s="245">
        <f>E27+I27</f>
        <v>1049.5999999999999</v>
      </c>
      <c r="N27" s="245">
        <f t="shared" si="2"/>
        <v>0</v>
      </c>
      <c r="O27" s="245">
        <f>G27+K27</f>
        <v>0</v>
      </c>
    </row>
    <row r="28" spans="1:15" ht="22.5" customHeight="1">
      <c r="A28" s="49" t="s">
        <v>52</v>
      </c>
      <c r="B28" s="28">
        <v>122</v>
      </c>
      <c r="C28" s="102" t="s">
        <v>36</v>
      </c>
      <c r="D28" s="224">
        <v>45</v>
      </c>
      <c r="E28" s="225">
        <v>45</v>
      </c>
      <c r="F28" s="225"/>
      <c r="G28" s="277"/>
      <c r="H28" s="224"/>
      <c r="I28" s="228"/>
      <c r="J28" s="228"/>
      <c r="K28" s="229"/>
      <c r="L28" s="245">
        <f t="shared" si="3"/>
        <v>45</v>
      </c>
      <c r="M28" s="245">
        <f t="shared" ref="M28:M41" si="5">E28+I28</f>
        <v>45</v>
      </c>
      <c r="N28" s="245">
        <f t="shared" si="2"/>
        <v>0</v>
      </c>
      <c r="O28" s="245">
        <f t="shared" ref="O28:O41" si="6">G28+K28</f>
        <v>0</v>
      </c>
    </row>
    <row r="29" spans="1:15" ht="14.25" customHeight="1">
      <c r="A29" s="49" t="s">
        <v>53</v>
      </c>
      <c r="B29" s="28">
        <v>123</v>
      </c>
      <c r="C29" s="102" t="s">
        <v>36</v>
      </c>
      <c r="D29" s="224"/>
      <c r="E29" s="225"/>
      <c r="F29" s="226"/>
      <c r="G29" s="277"/>
      <c r="H29" s="224"/>
      <c r="I29" s="225"/>
      <c r="J29" s="225"/>
      <c r="K29" s="227"/>
      <c r="L29" s="245">
        <f t="shared" si="3"/>
        <v>0</v>
      </c>
      <c r="M29" s="245">
        <f t="shared" si="5"/>
        <v>0</v>
      </c>
      <c r="N29" s="245">
        <f t="shared" si="2"/>
        <v>0</v>
      </c>
      <c r="O29" s="245">
        <f t="shared" si="6"/>
        <v>0</v>
      </c>
    </row>
    <row r="30" spans="1:15" ht="12" customHeight="1">
      <c r="A30" s="49" t="s">
        <v>54</v>
      </c>
      <c r="B30" s="28">
        <v>124</v>
      </c>
      <c r="C30" s="102" t="s">
        <v>36</v>
      </c>
      <c r="D30" s="224">
        <v>15</v>
      </c>
      <c r="E30" s="225">
        <v>15</v>
      </c>
      <c r="F30" s="226"/>
      <c r="G30" s="277"/>
      <c r="H30" s="224"/>
      <c r="I30" s="225"/>
      <c r="J30" s="225"/>
      <c r="K30" s="227"/>
      <c r="L30" s="245">
        <f t="shared" si="3"/>
        <v>15</v>
      </c>
      <c r="M30" s="245">
        <f t="shared" si="5"/>
        <v>15</v>
      </c>
      <c r="N30" s="245">
        <f t="shared" si="2"/>
        <v>0</v>
      </c>
      <c r="O30" s="245">
        <f t="shared" si="6"/>
        <v>0</v>
      </c>
    </row>
    <row r="31" spans="1:15" ht="12" customHeight="1">
      <c r="A31" s="49" t="s">
        <v>55</v>
      </c>
      <c r="B31" s="28">
        <v>125</v>
      </c>
      <c r="C31" s="102" t="s">
        <v>36</v>
      </c>
      <c r="D31" s="224"/>
      <c r="E31" s="225"/>
      <c r="F31" s="226"/>
      <c r="G31" s="277"/>
      <c r="H31" s="224"/>
      <c r="I31" s="225"/>
      <c r="J31" s="225"/>
      <c r="K31" s="227"/>
      <c r="L31" s="245">
        <f t="shared" si="3"/>
        <v>0</v>
      </c>
      <c r="M31" s="245">
        <f t="shared" si="5"/>
        <v>0</v>
      </c>
      <c r="N31" s="245">
        <f t="shared" si="2"/>
        <v>0</v>
      </c>
      <c r="O31" s="245">
        <f t="shared" si="6"/>
        <v>0</v>
      </c>
    </row>
    <row r="32" spans="1:15" ht="12" customHeight="1">
      <c r="A32" s="49" t="s">
        <v>56</v>
      </c>
      <c r="B32" s="28">
        <v>126</v>
      </c>
      <c r="C32" s="102" t="s">
        <v>36</v>
      </c>
      <c r="D32" s="224">
        <v>20</v>
      </c>
      <c r="E32" s="225">
        <v>20</v>
      </c>
      <c r="F32" s="226"/>
      <c r="G32" s="277"/>
      <c r="H32" s="224"/>
      <c r="I32" s="225"/>
      <c r="J32" s="225"/>
      <c r="K32" s="227"/>
      <c r="L32" s="245">
        <f t="shared" si="3"/>
        <v>20</v>
      </c>
      <c r="M32" s="245">
        <f t="shared" si="5"/>
        <v>20</v>
      </c>
      <c r="N32" s="245">
        <f t="shared" si="2"/>
        <v>0</v>
      </c>
      <c r="O32" s="245">
        <f t="shared" si="6"/>
        <v>0</v>
      </c>
    </row>
    <row r="33" spans="1:15" ht="12" customHeight="1">
      <c r="A33" s="49" t="s">
        <v>57</v>
      </c>
      <c r="B33" s="28">
        <v>127</v>
      </c>
      <c r="C33" s="102" t="s">
        <v>36</v>
      </c>
      <c r="D33" s="224"/>
      <c r="E33" s="225"/>
      <c r="F33" s="225"/>
      <c r="G33" s="277"/>
      <c r="H33" s="224"/>
      <c r="I33" s="225"/>
      <c r="J33" s="225"/>
      <c r="K33" s="227"/>
      <c r="L33" s="245">
        <f t="shared" si="3"/>
        <v>0</v>
      </c>
      <c r="M33" s="245">
        <f t="shared" si="5"/>
        <v>0</v>
      </c>
      <c r="N33" s="245">
        <f t="shared" si="2"/>
        <v>0</v>
      </c>
      <c r="O33" s="245">
        <f t="shared" si="6"/>
        <v>0</v>
      </c>
    </row>
    <row r="34" spans="1:15" ht="12" customHeight="1">
      <c r="A34" s="49" t="s">
        <v>58</v>
      </c>
      <c r="B34" s="28">
        <v>128</v>
      </c>
      <c r="C34" s="102" t="s">
        <v>36</v>
      </c>
      <c r="D34" s="224"/>
      <c r="E34" s="225"/>
      <c r="F34" s="226"/>
      <c r="G34" s="277"/>
      <c r="H34" s="224"/>
      <c r="I34" s="225"/>
      <c r="J34" s="225"/>
      <c r="K34" s="227"/>
      <c r="L34" s="245">
        <f t="shared" si="3"/>
        <v>0</v>
      </c>
      <c r="M34" s="245">
        <f t="shared" si="5"/>
        <v>0</v>
      </c>
      <c r="N34" s="245">
        <f t="shared" si="2"/>
        <v>0</v>
      </c>
      <c r="O34" s="245">
        <f t="shared" si="6"/>
        <v>0</v>
      </c>
    </row>
    <row r="35" spans="1:15" ht="12" customHeight="1">
      <c r="A35" s="49" t="s">
        <v>59</v>
      </c>
      <c r="B35" s="28">
        <v>129</v>
      </c>
      <c r="C35" s="102" t="s">
        <v>36</v>
      </c>
      <c r="D35" s="224"/>
      <c r="E35" s="225"/>
      <c r="F35" s="226"/>
      <c r="G35" s="277"/>
      <c r="H35" s="224"/>
      <c r="I35" s="225"/>
      <c r="J35" s="225"/>
      <c r="K35" s="227"/>
      <c r="L35" s="245">
        <f t="shared" si="3"/>
        <v>0</v>
      </c>
      <c r="M35" s="245">
        <f t="shared" si="5"/>
        <v>0</v>
      </c>
      <c r="N35" s="245">
        <f t="shared" si="2"/>
        <v>0</v>
      </c>
      <c r="O35" s="245">
        <f t="shared" si="6"/>
        <v>0</v>
      </c>
    </row>
    <row r="36" spans="1:15" ht="12" customHeight="1">
      <c r="A36" s="49" t="s">
        <v>60</v>
      </c>
      <c r="B36" s="28">
        <v>130</v>
      </c>
      <c r="C36" s="102" t="s">
        <v>36</v>
      </c>
      <c r="D36" s="224"/>
      <c r="E36" s="225"/>
      <c r="F36" s="226"/>
      <c r="G36" s="277"/>
      <c r="H36" s="224"/>
      <c r="I36" s="225"/>
      <c r="J36" s="225"/>
      <c r="K36" s="227"/>
      <c r="L36" s="245">
        <f t="shared" si="3"/>
        <v>0</v>
      </c>
      <c r="M36" s="245">
        <f t="shared" si="5"/>
        <v>0</v>
      </c>
      <c r="N36" s="245">
        <f t="shared" si="2"/>
        <v>0</v>
      </c>
      <c r="O36" s="245">
        <f t="shared" si="6"/>
        <v>0</v>
      </c>
    </row>
    <row r="37" spans="1:15" ht="12" customHeight="1">
      <c r="A37" s="49" t="s">
        <v>61</v>
      </c>
      <c r="B37" s="28">
        <v>131</v>
      </c>
      <c r="C37" s="102" t="s">
        <v>36</v>
      </c>
      <c r="D37" s="224"/>
      <c r="E37" s="225"/>
      <c r="F37" s="226"/>
      <c r="G37" s="277"/>
      <c r="H37" s="224"/>
      <c r="I37" s="225"/>
      <c r="J37" s="225"/>
      <c r="K37" s="227"/>
      <c r="L37" s="245">
        <f t="shared" si="3"/>
        <v>0</v>
      </c>
      <c r="M37" s="245">
        <f t="shared" si="5"/>
        <v>0</v>
      </c>
      <c r="N37" s="245">
        <f t="shared" si="2"/>
        <v>0</v>
      </c>
      <c r="O37" s="245">
        <f t="shared" si="6"/>
        <v>0</v>
      </c>
    </row>
    <row r="38" spans="1:15" ht="12" customHeight="1">
      <c r="A38" s="49" t="s">
        <v>62</v>
      </c>
      <c r="B38" s="28">
        <v>132</v>
      </c>
      <c r="C38" s="102" t="s">
        <v>36</v>
      </c>
      <c r="D38" s="224"/>
      <c r="E38" s="225"/>
      <c r="F38" s="226"/>
      <c r="G38" s="277"/>
      <c r="H38" s="224"/>
      <c r="I38" s="225"/>
      <c r="J38" s="225"/>
      <c r="K38" s="227"/>
      <c r="L38" s="245">
        <f t="shared" si="3"/>
        <v>0</v>
      </c>
      <c r="M38" s="245">
        <f t="shared" si="5"/>
        <v>0</v>
      </c>
      <c r="N38" s="245">
        <f t="shared" si="2"/>
        <v>0</v>
      </c>
      <c r="O38" s="245">
        <f t="shared" si="6"/>
        <v>0</v>
      </c>
    </row>
    <row r="39" spans="1:15" ht="12" customHeight="1">
      <c r="A39" s="49" t="s">
        <v>63</v>
      </c>
      <c r="B39" s="28">
        <v>133</v>
      </c>
      <c r="C39" s="102" t="s">
        <v>36</v>
      </c>
      <c r="D39" s="224"/>
      <c r="E39" s="225"/>
      <c r="F39" s="226"/>
      <c r="G39" s="277"/>
      <c r="H39" s="224"/>
      <c r="I39" s="225"/>
      <c r="J39" s="225"/>
      <c r="K39" s="227"/>
      <c r="L39" s="245">
        <f t="shared" si="3"/>
        <v>0</v>
      </c>
      <c r="M39" s="245">
        <f t="shared" si="5"/>
        <v>0</v>
      </c>
      <c r="N39" s="245">
        <f t="shared" si="3"/>
        <v>0</v>
      </c>
      <c r="O39" s="245">
        <f t="shared" si="6"/>
        <v>0</v>
      </c>
    </row>
    <row r="40" spans="1:15" ht="12" customHeight="1">
      <c r="A40" s="49" t="s">
        <v>64</v>
      </c>
      <c r="B40" s="28">
        <v>134</v>
      </c>
      <c r="C40" s="102" t="s">
        <v>36</v>
      </c>
      <c r="D40" s="224"/>
      <c r="E40" s="225"/>
      <c r="F40" s="226"/>
      <c r="G40" s="277"/>
      <c r="H40" s="224"/>
      <c r="I40" s="225"/>
      <c r="J40" s="225"/>
      <c r="K40" s="227"/>
      <c r="L40" s="245">
        <f t="shared" si="3"/>
        <v>0</v>
      </c>
      <c r="M40" s="245">
        <f t="shared" si="5"/>
        <v>0</v>
      </c>
      <c r="N40" s="245">
        <f t="shared" si="3"/>
        <v>0</v>
      </c>
      <c r="O40" s="245">
        <f t="shared" si="6"/>
        <v>0</v>
      </c>
    </row>
    <row r="41" spans="1:15" ht="14.45" customHeight="1">
      <c r="A41" s="50" t="s">
        <v>65</v>
      </c>
      <c r="B41" s="35">
        <v>135</v>
      </c>
      <c r="C41" s="103" t="s">
        <v>36</v>
      </c>
      <c r="D41" s="224">
        <v>20</v>
      </c>
      <c r="E41" s="224">
        <v>20</v>
      </c>
      <c r="F41" s="225"/>
      <c r="G41" s="277"/>
      <c r="H41" s="224"/>
      <c r="I41" s="225"/>
      <c r="J41" s="225"/>
      <c r="K41" s="227"/>
      <c r="L41" s="245">
        <f t="shared" si="3"/>
        <v>20</v>
      </c>
      <c r="M41" s="245">
        <f t="shared" si="5"/>
        <v>20</v>
      </c>
      <c r="N41" s="245">
        <f t="shared" si="3"/>
        <v>0</v>
      </c>
      <c r="O41" s="245">
        <f t="shared" si="6"/>
        <v>0</v>
      </c>
    </row>
    <row r="42" spans="1:15" ht="14.45" customHeight="1">
      <c r="A42" s="167" t="s">
        <v>76</v>
      </c>
      <c r="B42" s="165">
        <v>140</v>
      </c>
      <c r="C42" s="168" t="s">
        <v>36</v>
      </c>
      <c r="D42" s="239">
        <f t="shared" ref="D42:K42" si="7">SUM(D43:D44)</f>
        <v>20</v>
      </c>
      <c r="E42" s="240">
        <f t="shared" si="7"/>
        <v>20</v>
      </c>
      <c r="F42" s="240">
        <f t="shared" si="7"/>
        <v>0</v>
      </c>
      <c r="G42" s="281">
        <f t="shared" si="7"/>
        <v>0</v>
      </c>
      <c r="H42" s="239">
        <f t="shared" si="7"/>
        <v>0</v>
      </c>
      <c r="I42" s="240">
        <f t="shared" si="7"/>
        <v>0</v>
      </c>
      <c r="J42" s="240">
        <f t="shared" si="7"/>
        <v>0</v>
      </c>
      <c r="K42" s="241">
        <f t="shared" si="7"/>
        <v>0</v>
      </c>
      <c r="L42" s="243">
        <f t="shared" si="3"/>
        <v>20</v>
      </c>
      <c r="M42" s="243">
        <f t="shared" si="3"/>
        <v>20</v>
      </c>
      <c r="N42" s="243">
        <f t="shared" si="3"/>
        <v>0</v>
      </c>
      <c r="O42" s="243">
        <f t="shared" si="3"/>
        <v>0</v>
      </c>
    </row>
    <row r="43" spans="1:15" ht="21.75" customHeight="1">
      <c r="A43" s="48" t="s">
        <v>77</v>
      </c>
      <c r="B43" s="61">
        <v>141</v>
      </c>
      <c r="C43" s="106" t="s">
        <v>36</v>
      </c>
      <c r="D43" s="224"/>
      <c r="E43" s="225"/>
      <c r="F43" s="226"/>
      <c r="G43" s="277"/>
      <c r="H43" s="224"/>
      <c r="I43" s="225"/>
      <c r="J43" s="225"/>
      <c r="K43" s="227"/>
      <c r="L43" s="245">
        <f t="shared" si="3"/>
        <v>0</v>
      </c>
      <c r="M43" s="245">
        <f t="shared" si="3"/>
        <v>0</v>
      </c>
      <c r="N43" s="245">
        <f t="shared" si="3"/>
        <v>0</v>
      </c>
      <c r="O43" s="245">
        <f t="shared" si="3"/>
        <v>0</v>
      </c>
    </row>
    <row r="44" spans="1:15" ht="22.5" customHeight="1">
      <c r="A44" s="47" t="s">
        <v>78</v>
      </c>
      <c r="B44" s="60">
        <v>142</v>
      </c>
      <c r="C44" s="106" t="s">
        <v>36</v>
      </c>
      <c r="D44" s="224">
        <v>20</v>
      </c>
      <c r="E44" s="224">
        <v>20</v>
      </c>
      <c r="F44" s="225"/>
      <c r="G44" s="277"/>
      <c r="H44" s="224"/>
      <c r="I44" s="225"/>
      <c r="J44" s="225"/>
      <c r="K44" s="227"/>
      <c r="L44" s="245">
        <f t="shared" si="3"/>
        <v>20</v>
      </c>
      <c r="M44" s="245">
        <f t="shared" si="3"/>
        <v>20</v>
      </c>
      <c r="N44" s="245">
        <f t="shared" si="3"/>
        <v>0</v>
      </c>
      <c r="O44" s="245">
        <f t="shared" si="3"/>
        <v>0</v>
      </c>
    </row>
    <row r="45" spans="1:15" ht="14.45" customHeight="1">
      <c r="A45" s="169" t="s">
        <v>79</v>
      </c>
      <c r="B45" s="170">
        <v>150</v>
      </c>
      <c r="C45" s="168" t="s">
        <v>36</v>
      </c>
      <c r="D45" s="239">
        <f t="shared" ref="D45:K45" si="8">SUM(D46:D47)</f>
        <v>1632.2</v>
      </c>
      <c r="E45" s="240">
        <f t="shared" si="8"/>
        <v>1632.2</v>
      </c>
      <c r="F45" s="240">
        <f t="shared" si="8"/>
        <v>0</v>
      </c>
      <c r="G45" s="281">
        <f t="shared" si="8"/>
        <v>0</v>
      </c>
      <c r="H45" s="239">
        <f t="shared" si="8"/>
        <v>0</v>
      </c>
      <c r="I45" s="240">
        <f t="shared" si="8"/>
        <v>0</v>
      </c>
      <c r="J45" s="240">
        <f t="shared" si="8"/>
        <v>0</v>
      </c>
      <c r="K45" s="241">
        <f t="shared" si="8"/>
        <v>0</v>
      </c>
      <c r="L45" s="243">
        <f t="shared" si="3"/>
        <v>1632.2</v>
      </c>
      <c r="M45" s="243">
        <f t="shared" si="3"/>
        <v>1632.2</v>
      </c>
      <c r="N45" s="243">
        <f t="shared" si="3"/>
        <v>0</v>
      </c>
      <c r="O45" s="243">
        <f t="shared" si="3"/>
        <v>0</v>
      </c>
    </row>
    <row r="46" spans="1:15" ht="13.5" customHeight="1">
      <c r="A46" s="47" t="s">
        <v>37</v>
      </c>
      <c r="B46" s="60">
        <v>151</v>
      </c>
      <c r="C46" s="106" t="s">
        <v>36</v>
      </c>
      <c r="D46" s="246">
        <v>1632.2</v>
      </c>
      <c r="E46" s="226">
        <v>1632.2</v>
      </c>
      <c r="F46" s="226"/>
      <c r="G46" s="282"/>
      <c r="H46" s="224"/>
      <c r="I46" s="225"/>
      <c r="J46" s="225"/>
      <c r="K46" s="227"/>
      <c r="L46" s="245">
        <f t="shared" si="3"/>
        <v>1632.2</v>
      </c>
      <c r="M46" s="245">
        <f t="shared" si="3"/>
        <v>1632.2</v>
      </c>
      <c r="N46" s="245">
        <f t="shared" si="3"/>
        <v>0</v>
      </c>
      <c r="O46" s="245">
        <f>G46+K46</f>
        <v>0</v>
      </c>
    </row>
    <row r="47" spans="1:15" ht="23.25" customHeight="1">
      <c r="A47" s="47" t="s">
        <v>80</v>
      </c>
      <c r="B47" s="97">
        <v>152</v>
      </c>
      <c r="C47" s="104" t="s">
        <v>36</v>
      </c>
      <c r="D47" s="246"/>
      <c r="E47" s="226"/>
      <c r="F47" s="226"/>
      <c r="G47" s="282">
        <v>0</v>
      </c>
      <c r="H47" s="224"/>
      <c r="I47" s="225"/>
      <c r="J47" s="225"/>
      <c r="K47" s="227"/>
      <c r="L47" s="245">
        <f t="shared" si="3"/>
        <v>0</v>
      </c>
      <c r="M47" s="245">
        <f t="shared" si="3"/>
        <v>0</v>
      </c>
      <c r="N47" s="245">
        <f t="shared" si="3"/>
        <v>0</v>
      </c>
      <c r="O47" s="245">
        <f t="shared" si="3"/>
        <v>0</v>
      </c>
    </row>
    <row r="48" spans="1:15" ht="24.75" customHeight="1">
      <c r="A48" s="171" t="s">
        <v>66</v>
      </c>
      <c r="B48" s="162">
        <v>160</v>
      </c>
      <c r="C48" s="168" t="s">
        <v>36</v>
      </c>
      <c r="D48" s="239">
        <f t="shared" ref="D48:K48" si="9">SUM(D49:D56)</f>
        <v>55</v>
      </c>
      <c r="E48" s="240">
        <f t="shared" si="9"/>
        <v>55</v>
      </c>
      <c r="F48" s="240">
        <f t="shared" si="9"/>
        <v>0</v>
      </c>
      <c r="G48" s="281">
        <f t="shared" si="9"/>
        <v>0</v>
      </c>
      <c r="H48" s="239">
        <f t="shared" si="9"/>
        <v>0</v>
      </c>
      <c r="I48" s="240">
        <f t="shared" si="9"/>
        <v>0</v>
      </c>
      <c r="J48" s="240">
        <f t="shared" si="9"/>
        <v>0</v>
      </c>
      <c r="K48" s="241">
        <f t="shared" si="9"/>
        <v>0</v>
      </c>
      <c r="L48" s="243">
        <f t="shared" si="3"/>
        <v>55</v>
      </c>
      <c r="M48" s="243">
        <f t="shared" si="3"/>
        <v>55</v>
      </c>
      <c r="N48" s="243">
        <f t="shared" si="3"/>
        <v>0</v>
      </c>
      <c r="O48" s="243">
        <f t="shared" si="3"/>
        <v>0</v>
      </c>
    </row>
    <row r="49" spans="1:17" ht="12.75" customHeight="1">
      <c r="A49" s="51" t="s">
        <v>67</v>
      </c>
      <c r="B49" s="35">
        <v>161</v>
      </c>
      <c r="C49" s="102" t="s">
        <v>36</v>
      </c>
      <c r="D49" s="224">
        <v>15</v>
      </c>
      <c r="E49" s="225">
        <v>15</v>
      </c>
      <c r="F49" s="225"/>
      <c r="G49" s="277"/>
      <c r="H49" s="224"/>
      <c r="I49" s="225"/>
      <c r="J49" s="225"/>
      <c r="K49" s="227"/>
      <c r="L49" s="245">
        <f t="shared" si="3"/>
        <v>15</v>
      </c>
      <c r="M49" s="245">
        <f t="shared" si="3"/>
        <v>15</v>
      </c>
      <c r="N49" s="245">
        <f t="shared" si="3"/>
        <v>0</v>
      </c>
      <c r="O49" s="245">
        <f t="shared" si="3"/>
        <v>0</v>
      </c>
    </row>
    <row r="50" spans="1:17" ht="14.45" customHeight="1">
      <c r="A50" s="51" t="s">
        <v>68</v>
      </c>
      <c r="B50" s="35">
        <v>162</v>
      </c>
      <c r="C50" s="102" t="s">
        <v>36</v>
      </c>
      <c r="D50" s="224"/>
      <c r="E50" s="225"/>
      <c r="F50" s="226"/>
      <c r="G50" s="277"/>
      <c r="H50" s="224"/>
      <c r="I50" s="225"/>
      <c r="J50" s="225"/>
      <c r="K50" s="227"/>
      <c r="L50" s="245">
        <f t="shared" si="3"/>
        <v>0</v>
      </c>
      <c r="M50" s="245">
        <f t="shared" si="3"/>
        <v>0</v>
      </c>
      <c r="N50" s="245">
        <f t="shared" si="3"/>
        <v>0</v>
      </c>
      <c r="O50" s="245">
        <f t="shared" si="3"/>
        <v>0</v>
      </c>
    </row>
    <row r="51" spans="1:17" ht="14.45" customHeight="1">
      <c r="A51" s="51" t="s">
        <v>69</v>
      </c>
      <c r="B51" s="35">
        <v>163</v>
      </c>
      <c r="C51" s="102" t="s">
        <v>36</v>
      </c>
      <c r="D51" s="224"/>
      <c r="E51" s="225"/>
      <c r="F51" s="226"/>
      <c r="G51" s="277"/>
      <c r="H51" s="224"/>
      <c r="I51" s="225"/>
      <c r="J51" s="225"/>
      <c r="K51" s="227"/>
      <c r="L51" s="245">
        <f t="shared" si="3"/>
        <v>0</v>
      </c>
      <c r="M51" s="245">
        <f t="shared" si="3"/>
        <v>0</v>
      </c>
      <c r="N51" s="245">
        <f t="shared" si="3"/>
        <v>0</v>
      </c>
      <c r="O51" s="245">
        <f t="shared" si="3"/>
        <v>0</v>
      </c>
    </row>
    <row r="52" spans="1:17" ht="14.45" customHeight="1">
      <c r="A52" s="48" t="s">
        <v>70</v>
      </c>
      <c r="B52" s="35">
        <v>164</v>
      </c>
      <c r="C52" s="102" t="s">
        <v>36</v>
      </c>
      <c r="D52" s="224">
        <v>5</v>
      </c>
      <c r="E52" s="225">
        <v>5</v>
      </c>
      <c r="F52" s="226"/>
      <c r="G52" s="277"/>
      <c r="H52" s="224"/>
      <c r="I52" s="225"/>
      <c r="J52" s="225"/>
      <c r="K52" s="227"/>
      <c r="L52" s="245">
        <f t="shared" si="3"/>
        <v>5</v>
      </c>
      <c r="M52" s="245">
        <f t="shared" si="3"/>
        <v>5</v>
      </c>
      <c r="N52" s="245">
        <f t="shared" si="3"/>
        <v>0</v>
      </c>
      <c r="O52" s="245">
        <f t="shared" si="3"/>
        <v>0</v>
      </c>
    </row>
    <row r="53" spans="1:17" ht="27" customHeight="1">
      <c r="A53" s="49" t="s">
        <v>71</v>
      </c>
      <c r="B53" s="35">
        <v>165</v>
      </c>
      <c r="C53" s="102" t="s">
        <v>36</v>
      </c>
      <c r="D53" s="224"/>
      <c r="E53" s="225"/>
      <c r="F53" s="226"/>
      <c r="G53" s="277"/>
      <c r="H53" s="224"/>
      <c r="I53" s="225"/>
      <c r="J53" s="225"/>
      <c r="K53" s="227"/>
      <c r="L53" s="245">
        <f t="shared" si="3"/>
        <v>0</v>
      </c>
      <c r="M53" s="245">
        <f t="shared" si="3"/>
        <v>0</v>
      </c>
      <c r="N53" s="245">
        <f t="shared" si="3"/>
        <v>0</v>
      </c>
      <c r="O53" s="245">
        <f t="shared" si="3"/>
        <v>0</v>
      </c>
    </row>
    <row r="54" spans="1:17" ht="25.5" customHeight="1">
      <c r="A54" s="49" t="s">
        <v>72</v>
      </c>
      <c r="B54" s="35">
        <v>166</v>
      </c>
      <c r="C54" s="102" t="s">
        <v>36</v>
      </c>
      <c r="D54" s="224">
        <v>30</v>
      </c>
      <c r="E54" s="225">
        <v>30</v>
      </c>
      <c r="F54" s="226"/>
      <c r="G54" s="277"/>
      <c r="H54" s="224"/>
      <c r="I54" s="225"/>
      <c r="J54" s="225"/>
      <c r="K54" s="227"/>
      <c r="L54" s="245">
        <f t="shared" si="3"/>
        <v>30</v>
      </c>
      <c r="M54" s="245">
        <f t="shared" si="3"/>
        <v>30</v>
      </c>
      <c r="N54" s="245">
        <f t="shared" si="3"/>
        <v>0</v>
      </c>
      <c r="O54" s="245">
        <f t="shared" si="3"/>
        <v>0</v>
      </c>
    </row>
    <row r="55" spans="1:17" ht="14.45" customHeight="1">
      <c r="A55" s="49" t="s">
        <v>73</v>
      </c>
      <c r="B55" s="35">
        <v>167</v>
      </c>
      <c r="C55" s="102" t="s">
        <v>36</v>
      </c>
      <c r="D55" s="224">
        <v>5</v>
      </c>
      <c r="E55" s="225">
        <v>5</v>
      </c>
      <c r="F55" s="226"/>
      <c r="G55" s="277"/>
      <c r="H55" s="224"/>
      <c r="I55" s="225"/>
      <c r="J55" s="225"/>
      <c r="K55" s="227"/>
      <c r="L55" s="245">
        <f t="shared" si="3"/>
        <v>5</v>
      </c>
      <c r="M55" s="245">
        <f t="shared" si="3"/>
        <v>5</v>
      </c>
      <c r="N55" s="245">
        <f t="shared" si="3"/>
        <v>0</v>
      </c>
      <c r="O55" s="245">
        <f t="shared" si="3"/>
        <v>0</v>
      </c>
    </row>
    <row r="56" spans="1:17" ht="14.45" customHeight="1">
      <c r="A56" s="52" t="s">
        <v>75</v>
      </c>
      <c r="B56" s="35">
        <v>168</v>
      </c>
      <c r="C56" s="102" t="s">
        <v>36</v>
      </c>
      <c r="D56" s="224"/>
      <c r="E56" s="225"/>
      <c r="F56" s="226"/>
      <c r="G56" s="277"/>
      <c r="H56" s="224"/>
      <c r="I56" s="225"/>
      <c r="J56" s="225"/>
      <c r="K56" s="227"/>
      <c r="L56" s="245">
        <f t="shared" si="3"/>
        <v>0</v>
      </c>
      <c r="M56" s="245">
        <f t="shared" si="3"/>
        <v>0</v>
      </c>
      <c r="N56" s="245">
        <f t="shared" si="3"/>
        <v>0</v>
      </c>
      <c r="O56" s="245">
        <f t="shared" si="3"/>
        <v>0</v>
      </c>
    </row>
    <row r="57" spans="1:17" ht="26.25" customHeight="1">
      <c r="A57" s="164" t="s">
        <v>81</v>
      </c>
      <c r="B57" s="172">
        <v>170</v>
      </c>
      <c r="C57" s="168" t="s">
        <v>36</v>
      </c>
      <c r="D57" s="239">
        <f>SUM(D58:D59)</f>
        <v>0</v>
      </c>
      <c r="E57" s="240">
        <f t="shared" ref="E57:K57" si="10">SUM(E58:E59)</f>
        <v>0</v>
      </c>
      <c r="F57" s="240">
        <f t="shared" si="10"/>
        <v>0</v>
      </c>
      <c r="G57" s="281">
        <f t="shared" si="10"/>
        <v>0</v>
      </c>
      <c r="H57" s="239">
        <f t="shared" si="10"/>
        <v>0</v>
      </c>
      <c r="I57" s="240">
        <f t="shared" si="10"/>
        <v>0</v>
      </c>
      <c r="J57" s="240">
        <f t="shared" si="10"/>
        <v>0</v>
      </c>
      <c r="K57" s="241">
        <f t="shared" si="10"/>
        <v>0</v>
      </c>
      <c r="L57" s="243">
        <f t="shared" si="3"/>
        <v>0</v>
      </c>
      <c r="M57" s="243">
        <f t="shared" si="3"/>
        <v>0</v>
      </c>
      <c r="N57" s="243">
        <f t="shared" si="3"/>
        <v>0</v>
      </c>
      <c r="O57" s="243">
        <f t="shared" si="3"/>
        <v>0</v>
      </c>
    </row>
    <row r="58" spans="1:17" ht="12" customHeight="1">
      <c r="A58" s="48" t="s">
        <v>82</v>
      </c>
      <c r="B58" s="61">
        <v>171</v>
      </c>
      <c r="C58" s="104" t="s">
        <v>36</v>
      </c>
      <c r="D58" s="224"/>
      <c r="E58" s="195"/>
      <c r="F58" s="226"/>
      <c r="G58" s="277"/>
      <c r="H58" s="247"/>
      <c r="I58" s="231"/>
      <c r="J58" s="248"/>
      <c r="K58" s="249"/>
      <c r="L58" s="245">
        <f t="shared" si="3"/>
        <v>0</v>
      </c>
      <c r="M58" s="245">
        <f t="shared" si="3"/>
        <v>0</v>
      </c>
      <c r="N58" s="245">
        <f t="shared" si="3"/>
        <v>0</v>
      </c>
      <c r="O58" s="245">
        <f t="shared" si="3"/>
        <v>0</v>
      </c>
      <c r="Q58" s="250">
        <f t="shared" si="3"/>
        <v>0</v>
      </c>
    </row>
    <row r="59" spans="1:17" ht="12.75" customHeight="1">
      <c r="A59" s="48" t="s">
        <v>83</v>
      </c>
      <c r="B59" s="61">
        <v>172</v>
      </c>
      <c r="C59" s="104" t="s">
        <v>36</v>
      </c>
      <c r="D59" s="224"/>
      <c r="E59" s="195"/>
      <c r="F59" s="195"/>
      <c r="G59" s="283"/>
      <c r="H59" s="224"/>
      <c r="I59" s="244"/>
      <c r="J59" s="225"/>
      <c r="K59" s="227"/>
      <c r="L59" s="245">
        <f>D59+H59</f>
        <v>0</v>
      </c>
      <c r="M59" s="245">
        <f t="shared" si="3"/>
        <v>0</v>
      </c>
      <c r="N59" s="245">
        <f t="shared" si="3"/>
        <v>0</v>
      </c>
      <c r="O59" s="245">
        <f t="shared" si="3"/>
        <v>0</v>
      </c>
    </row>
    <row r="60" spans="1:17" ht="39" customHeight="1">
      <c r="A60" s="173" t="s">
        <v>84</v>
      </c>
      <c r="B60" s="174">
        <v>180</v>
      </c>
      <c r="C60" s="168" t="s">
        <v>36</v>
      </c>
      <c r="D60" s="239">
        <f>SUM(D61:D62)</f>
        <v>0</v>
      </c>
      <c r="E60" s="197">
        <f t="shared" ref="E60:K60" si="11">SUM(E61:E62)</f>
        <v>0</v>
      </c>
      <c r="F60" s="240">
        <f t="shared" si="11"/>
        <v>0</v>
      </c>
      <c r="G60" s="281">
        <f t="shared" si="11"/>
        <v>0</v>
      </c>
      <c r="H60" s="239">
        <f t="shared" si="11"/>
        <v>0</v>
      </c>
      <c r="I60" s="240">
        <f t="shared" si="11"/>
        <v>0</v>
      </c>
      <c r="J60" s="240">
        <f t="shared" si="11"/>
        <v>0</v>
      </c>
      <c r="K60" s="241">
        <f t="shared" si="11"/>
        <v>0</v>
      </c>
      <c r="L60" s="250">
        <f t="shared" si="3"/>
        <v>0</v>
      </c>
      <c r="M60" s="250">
        <f t="shared" si="3"/>
        <v>0</v>
      </c>
      <c r="N60" s="250">
        <f t="shared" si="3"/>
        <v>0</v>
      </c>
      <c r="O60" s="250">
        <f t="shared" si="3"/>
        <v>0</v>
      </c>
    </row>
    <row r="61" spans="1:17" ht="12" customHeight="1">
      <c r="A61" s="48" t="s">
        <v>82</v>
      </c>
      <c r="B61" s="61">
        <v>181</v>
      </c>
      <c r="C61" s="104" t="s">
        <v>36</v>
      </c>
      <c r="D61" s="224"/>
      <c r="E61" s="195"/>
      <c r="F61" s="226"/>
      <c r="G61" s="277"/>
      <c r="H61" s="224"/>
      <c r="I61" s="225"/>
      <c r="J61" s="244"/>
      <c r="K61" s="229"/>
      <c r="L61" s="245">
        <f t="shared" si="3"/>
        <v>0</v>
      </c>
      <c r="M61" s="245">
        <f t="shared" si="3"/>
        <v>0</v>
      </c>
      <c r="N61" s="245">
        <f t="shared" si="3"/>
        <v>0</v>
      </c>
      <c r="O61" s="245">
        <f t="shared" si="3"/>
        <v>0</v>
      </c>
    </row>
    <row r="62" spans="1:17" ht="12" customHeight="1">
      <c r="A62" s="48" t="s">
        <v>83</v>
      </c>
      <c r="B62" s="61">
        <v>182</v>
      </c>
      <c r="C62" s="104" t="s">
        <v>36</v>
      </c>
      <c r="D62" s="224"/>
      <c r="E62" s="195"/>
      <c r="F62" s="226"/>
      <c r="G62" s="277"/>
      <c r="H62" s="224"/>
      <c r="I62" s="225"/>
      <c r="J62" s="225"/>
      <c r="K62" s="229"/>
      <c r="L62" s="245">
        <f t="shared" si="3"/>
        <v>0</v>
      </c>
      <c r="M62" s="245">
        <f t="shared" si="3"/>
        <v>0</v>
      </c>
      <c r="N62" s="245">
        <f t="shared" si="3"/>
        <v>0</v>
      </c>
      <c r="O62" s="245">
        <f t="shared" si="3"/>
        <v>0</v>
      </c>
    </row>
    <row r="63" spans="1:17" ht="12" customHeight="1">
      <c r="A63" s="53" t="s">
        <v>141</v>
      </c>
      <c r="B63" s="62">
        <v>190</v>
      </c>
      <c r="C63" s="105" t="s">
        <v>36</v>
      </c>
      <c r="D63" s="251" t="s">
        <v>29</v>
      </c>
      <c r="E63" s="252" t="s">
        <v>29</v>
      </c>
      <c r="F63" s="252" t="s">
        <v>29</v>
      </c>
      <c r="G63" s="284"/>
      <c r="H63" s="251" t="s">
        <v>29</v>
      </c>
      <c r="I63" s="253" t="s">
        <v>29</v>
      </c>
      <c r="J63" s="253" t="s">
        <v>29</v>
      </c>
      <c r="K63" s="254"/>
      <c r="L63" s="255" t="s">
        <v>29</v>
      </c>
      <c r="M63" s="252" t="s">
        <v>29</v>
      </c>
      <c r="N63" s="252" t="s">
        <v>29</v>
      </c>
      <c r="O63" s="295">
        <f t="shared" ref="O63" si="12">G63+K63</f>
        <v>0</v>
      </c>
    </row>
    <row r="64" spans="1:17" ht="12" customHeight="1">
      <c r="A64" s="95" t="s">
        <v>105</v>
      </c>
      <c r="B64" s="96">
        <v>200</v>
      </c>
      <c r="C64" s="107" t="s">
        <v>86</v>
      </c>
      <c r="D64" s="256">
        <v>264</v>
      </c>
      <c r="E64" s="257">
        <v>264</v>
      </c>
      <c r="F64" s="257"/>
      <c r="G64" s="285"/>
      <c r="H64" s="256">
        <v>356</v>
      </c>
      <c r="I64" s="257">
        <v>356</v>
      </c>
      <c r="J64" s="258"/>
      <c r="K64" s="259"/>
      <c r="L64" s="260">
        <f>D64+H64</f>
        <v>620</v>
      </c>
      <c r="M64" s="260">
        <f t="shared" ref="M64:O64" si="13">E64+I64</f>
        <v>620</v>
      </c>
      <c r="N64" s="260">
        <f>F64+J64</f>
        <v>0</v>
      </c>
      <c r="O64" s="260">
        <f t="shared" si="13"/>
        <v>0</v>
      </c>
    </row>
    <row r="65" spans="1:15" s="31" customFormat="1" ht="12" customHeight="1" thickBot="1">
      <c r="A65" s="54" t="s">
        <v>106</v>
      </c>
      <c r="B65" s="64">
        <v>300</v>
      </c>
      <c r="C65" s="108" t="s">
        <v>87</v>
      </c>
      <c r="D65" s="261">
        <f>D20/D64*1000</f>
        <v>41193.939393939392</v>
      </c>
      <c r="E65" s="261">
        <f t="shared" ref="E65:L65" si="14">E20/E64*1000</f>
        <v>43275.757575757583</v>
      </c>
      <c r="F65" s="261" t="e">
        <f t="shared" si="14"/>
        <v>#DIV/0!</v>
      </c>
      <c r="G65" s="286" t="e">
        <f t="shared" si="14"/>
        <v>#DIV/0!</v>
      </c>
      <c r="H65" s="261">
        <f t="shared" si="14"/>
        <v>7424.7191011235955</v>
      </c>
      <c r="I65" s="292">
        <f t="shared" si="14"/>
        <v>7424.7191011235955</v>
      </c>
      <c r="J65" s="292" t="e">
        <f t="shared" si="14"/>
        <v>#DIV/0!</v>
      </c>
      <c r="K65" s="293" t="e">
        <f t="shared" si="14"/>
        <v>#DIV/0!</v>
      </c>
      <c r="L65" s="287">
        <f t="shared" si="14"/>
        <v>21803.870967741936</v>
      </c>
      <c r="M65" s="261">
        <f t="shared" ref="M65" si="15">M20/M64*1000</f>
        <v>22690.322580645166</v>
      </c>
      <c r="N65" s="261" t="e">
        <f t="shared" ref="N65" si="16">N20/N64*1000</f>
        <v>#DIV/0!</v>
      </c>
      <c r="O65" s="261" t="e">
        <f t="shared" ref="O65" si="17">O20/O64*1000</f>
        <v>#DIV/0!</v>
      </c>
    </row>
    <row r="66" spans="1:15" ht="10.5" customHeight="1">
      <c r="A66" s="32" t="s">
        <v>38</v>
      </c>
      <c r="B66" s="63"/>
      <c r="C66" s="32"/>
      <c r="D66" s="110"/>
      <c r="E66" s="110"/>
      <c r="F66" s="110"/>
      <c r="H66" s="129"/>
      <c r="I66" s="129"/>
      <c r="J66" s="129"/>
      <c r="K66" s="129"/>
    </row>
    <row r="67" spans="1:15" ht="10.5" customHeight="1">
      <c r="A67" s="19" t="s">
        <v>88</v>
      </c>
      <c r="B67" s="63"/>
      <c r="C67" s="19"/>
      <c r="D67" s="112"/>
      <c r="E67" s="112"/>
      <c r="F67" s="112"/>
      <c r="G67" s="112"/>
    </row>
    <row r="68" spans="1:15" ht="10.5" customHeight="1">
      <c r="A68" s="331" t="s">
        <v>39</v>
      </c>
      <c r="B68" s="331"/>
      <c r="C68" s="331"/>
      <c r="D68" s="331"/>
      <c r="E68" s="331"/>
      <c r="F68" s="331"/>
      <c r="G68" s="331"/>
      <c r="H68" s="331"/>
      <c r="I68" s="331"/>
      <c r="J68" s="331"/>
      <c r="K68" s="331"/>
      <c r="L68" s="331"/>
      <c r="M68" s="331"/>
      <c r="N68" s="331"/>
      <c r="O68" s="331"/>
    </row>
    <row r="69" spans="1:15" ht="6" customHeight="1">
      <c r="A69" s="85"/>
      <c r="B69" s="85"/>
      <c r="C69" s="85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</row>
    <row r="70" spans="1:15" s="1" customFormat="1" ht="14.25" customHeight="1">
      <c r="A70" s="74" t="s">
        <v>23</v>
      </c>
      <c r="B70" s="318"/>
      <c r="C70" s="318"/>
      <c r="D70" s="338" t="s">
        <v>139</v>
      </c>
      <c r="E70" s="338"/>
      <c r="F70" s="338"/>
      <c r="G70" s="115"/>
      <c r="H70" s="115"/>
      <c r="I70" s="115"/>
      <c r="J70" s="115"/>
      <c r="K70" s="115"/>
      <c r="L70" s="115"/>
      <c r="M70" s="115"/>
      <c r="N70" s="115"/>
      <c r="O70" s="115"/>
    </row>
    <row r="71" spans="1:15" s="1" customFormat="1" ht="12" customHeight="1">
      <c r="A71" s="84"/>
      <c r="B71" s="317" t="s">
        <v>24</v>
      </c>
      <c r="C71" s="317"/>
      <c r="D71" s="345" t="s">
        <v>25</v>
      </c>
      <c r="E71" s="345"/>
      <c r="F71" s="114"/>
      <c r="G71" s="115"/>
      <c r="H71" s="115"/>
      <c r="I71" s="115"/>
      <c r="J71" s="115"/>
      <c r="K71" s="115"/>
      <c r="L71" s="115"/>
      <c r="M71" s="115"/>
      <c r="N71" s="115"/>
      <c r="O71" s="115"/>
    </row>
    <row r="72" spans="1:15" s="1" customFormat="1" ht="12.75" customHeight="1">
      <c r="A72" s="74" t="s">
        <v>97</v>
      </c>
      <c r="B72" s="320"/>
      <c r="C72" s="320"/>
      <c r="D72" s="361" t="s">
        <v>138</v>
      </c>
      <c r="E72" s="361"/>
      <c r="F72" s="361"/>
      <c r="G72" s="115"/>
      <c r="H72" s="115"/>
      <c r="I72" s="115"/>
      <c r="J72" s="115"/>
      <c r="K72" s="115"/>
      <c r="L72" s="115"/>
      <c r="M72" s="115"/>
      <c r="N72" s="115"/>
      <c r="O72" s="115"/>
    </row>
    <row r="73" spans="1:15" s="1" customFormat="1" ht="11.25" customHeight="1">
      <c r="A73" s="84"/>
      <c r="B73" s="317" t="s">
        <v>24</v>
      </c>
      <c r="C73" s="317"/>
      <c r="D73" s="345" t="s">
        <v>25</v>
      </c>
      <c r="E73" s="345"/>
      <c r="F73" s="114"/>
      <c r="G73" s="115"/>
      <c r="H73" s="115"/>
      <c r="I73" s="115"/>
      <c r="J73" s="115"/>
      <c r="K73" s="115"/>
      <c r="L73" s="115"/>
      <c r="M73" s="115"/>
      <c r="N73" s="115"/>
      <c r="O73" s="115"/>
    </row>
    <row r="74" spans="1:15" s="1" customFormat="1" ht="13.5" customHeight="1">
      <c r="A74" s="74" t="s">
        <v>100</v>
      </c>
      <c r="B74" s="318"/>
      <c r="C74" s="318"/>
      <c r="D74" s="361" t="s">
        <v>138</v>
      </c>
      <c r="E74" s="361"/>
      <c r="F74" s="361"/>
      <c r="G74" s="115"/>
      <c r="H74" s="115"/>
      <c r="I74" s="115"/>
      <c r="J74" s="115"/>
      <c r="K74" s="115"/>
      <c r="L74" s="115"/>
      <c r="M74" s="115"/>
      <c r="N74" s="115"/>
      <c r="O74" s="115"/>
    </row>
    <row r="75" spans="1:15" s="1" customFormat="1" ht="12.75" customHeight="1">
      <c r="A75" s="83"/>
      <c r="B75" s="317" t="s">
        <v>24</v>
      </c>
      <c r="C75" s="317"/>
      <c r="D75" s="345" t="s">
        <v>25</v>
      </c>
      <c r="E75" s="345"/>
      <c r="F75" s="114"/>
      <c r="G75" s="115"/>
      <c r="H75" s="115"/>
      <c r="I75" s="115"/>
      <c r="J75" s="115"/>
      <c r="K75" s="115"/>
      <c r="L75" s="115"/>
      <c r="M75" s="115"/>
      <c r="N75" s="115"/>
      <c r="O75" s="115"/>
    </row>
    <row r="76" spans="1:15" s="1" customFormat="1" ht="19.5" customHeight="1">
      <c r="A76" s="23" t="s">
        <v>92</v>
      </c>
      <c r="B76" s="16"/>
      <c r="C76" s="16"/>
      <c r="D76" s="116"/>
      <c r="E76" s="116"/>
      <c r="F76" s="116"/>
      <c r="G76" s="115"/>
      <c r="H76" s="115"/>
      <c r="I76" s="115"/>
      <c r="J76" s="115"/>
      <c r="K76" s="115"/>
      <c r="L76" s="115"/>
      <c r="M76" s="115"/>
      <c r="N76" s="115"/>
      <c r="O76" s="115"/>
    </row>
    <row r="77" spans="1:15" s="1" customFormat="1" ht="15"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</row>
  </sheetData>
  <mergeCells count="32">
    <mergeCell ref="B74:C74"/>
    <mergeCell ref="B75:C75"/>
    <mergeCell ref="D75:E75"/>
    <mergeCell ref="A16:A18"/>
    <mergeCell ref="B16:B18"/>
    <mergeCell ref="C16:C18"/>
    <mergeCell ref="D16:G17"/>
    <mergeCell ref="B72:C72"/>
    <mergeCell ref="B73:C73"/>
    <mergeCell ref="D73:E73"/>
    <mergeCell ref="B71:C71"/>
    <mergeCell ref="D71:E71"/>
    <mergeCell ref="D72:F72"/>
    <mergeCell ref="D74:F74"/>
    <mergeCell ref="A6:O6"/>
    <mergeCell ref="A7:O7"/>
    <mergeCell ref="L1:O1"/>
    <mergeCell ref="L2:O2"/>
    <mergeCell ref="L3:O3"/>
    <mergeCell ref="A5:O5"/>
    <mergeCell ref="D8:K8"/>
    <mergeCell ref="D9:K9"/>
    <mergeCell ref="L16:O17"/>
    <mergeCell ref="A68:O68"/>
    <mergeCell ref="B70:C70"/>
    <mergeCell ref="H16:K17"/>
    <mergeCell ref="A10:N10"/>
    <mergeCell ref="A12:N12"/>
    <mergeCell ref="A11:N11"/>
    <mergeCell ref="A13:N13"/>
    <mergeCell ref="A14:N14"/>
    <mergeCell ref="D70:F70"/>
  </mergeCells>
  <printOptions horizontalCentered="1" verticalCentered="1"/>
  <pageMargins left="0" right="0" top="0" bottom="0" header="0" footer="0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Q87"/>
  <sheetViews>
    <sheetView showZeros="0" topLeftCell="A10" zoomScaleSheetLayoutView="93" workbookViewId="0">
      <selection activeCell="A51" sqref="A51"/>
    </sheetView>
  </sheetViews>
  <sheetFormatPr defaultRowHeight="12.75"/>
  <cols>
    <col min="1" max="1" width="29" style="17" customWidth="1"/>
    <col min="2" max="2" width="5.42578125" style="27" customWidth="1"/>
    <col min="3" max="3" width="7.7109375" style="17" customWidth="1"/>
    <col min="4" max="7" width="7.28515625" style="130" customWidth="1"/>
    <col min="8" max="11" width="7.7109375" style="130" customWidth="1"/>
    <col min="12" max="15" width="7.85546875" style="130" customWidth="1"/>
    <col min="16" max="255" width="9.140625" style="17"/>
    <col min="256" max="256" width="5.28515625" style="17" customWidth="1"/>
    <col min="257" max="257" width="29" style="17" customWidth="1"/>
    <col min="258" max="258" width="5.42578125" style="17" customWidth="1"/>
    <col min="259" max="259" width="7.7109375" style="17" customWidth="1"/>
    <col min="260" max="263" width="7.28515625" style="17" customWidth="1"/>
    <col min="264" max="265" width="6.85546875" style="17" customWidth="1"/>
    <col min="266" max="267" width="7.7109375" style="17" customWidth="1"/>
    <col min="268" max="271" width="7.85546875" style="17" customWidth="1"/>
    <col min="272" max="511" width="9.140625" style="17"/>
    <col min="512" max="512" width="5.28515625" style="17" customWidth="1"/>
    <col min="513" max="513" width="29" style="17" customWidth="1"/>
    <col min="514" max="514" width="5.42578125" style="17" customWidth="1"/>
    <col min="515" max="515" width="7.7109375" style="17" customWidth="1"/>
    <col min="516" max="519" width="7.28515625" style="17" customWidth="1"/>
    <col min="520" max="521" width="6.85546875" style="17" customWidth="1"/>
    <col min="522" max="523" width="7.7109375" style="17" customWidth="1"/>
    <col min="524" max="527" width="7.85546875" style="17" customWidth="1"/>
    <col min="528" max="767" width="9.140625" style="17"/>
    <col min="768" max="768" width="5.28515625" style="17" customWidth="1"/>
    <col min="769" max="769" width="29" style="17" customWidth="1"/>
    <col min="770" max="770" width="5.42578125" style="17" customWidth="1"/>
    <col min="771" max="771" width="7.7109375" style="17" customWidth="1"/>
    <col min="772" max="775" width="7.28515625" style="17" customWidth="1"/>
    <col min="776" max="777" width="6.85546875" style="17" customWidth="1"/>
    <col min="778" max="779" width="7.7109375" style="17" customWidth="1"/>
    <col min="780" max="783" width="7.85546875" style="17" customWidth="1"/>
    <col min="784" max="1023" width="9.140625" style="17"/>
    <col min="1024" max="1024" width="5.28515625" style="17" customWidth="1"/>
    <col min="1025" max="1025" width="29" style="17" customWidth="1"/>
    <col min="1026" max="1026" width="5.42578125" style="17" customWidth="1"/>
    <col min="1027" max="1027" width="7.7109375" style="17" customWidth="1"/>
    <col min="1028" max="1031" width="7.28515625" style="17" customWidth="1"/>
    <col min="1032" max="1033" width="6.85546875" style="17" customWidth="1"/>
    <col min="1034" max="1035" width="7.7109375" style="17" customWidth="1"/>
    <col min="1036" max="1039" width="7.85546875" style="17" customWidth="1"/>
    <col min="1040" max="1279" width="9.140625" style="17"/>
    <col min="1280" max="1280" width="5.28515625" style="17" customWidth="1"/>
    <col min="1281" max="1281" width="29" style="17" customWidth="1"/>
    <col min="1282" max="1282" width="5.42578125" style="17" customWidth="1"/>
    <col min="1283" max="1283" width="7.7109375" style="17" customWidth="1"/>
    <col min="1284" max="1287" width="7.28515625" style="17" customWidth="1"/>
    <col min="1288" max="1289" width="6.85546875" style="17" customWidth="1"/>
    <col min="1290" max="1291" width="7.7109375" style="17" customWidth="1"/>
    <col min="1292" max="1295" width="7.85546875" style="17" customWidth="1"/>
    <col min="1296" max="1535" width="9.140625" style="17"/>
    <col min="1536" max="1536" width="5.28515625" style="17" customWidth="1"/>
    <col min="1537" max="1537" width="29" style="17" customWidth="1"/>
    <col min="1538" max="1538" width="5.42578125" style="17" customWidth="1"/>
    <col min="1539" max="1539" width="7.7109375" style="17" customWidth="1"/>
    <col min="1540" max="1543" width="7.28515625" style="17" customWidth="1"/>
    <col min="1544" max="1545" width="6.85546875" style="17" customWidth="1"/>
    <col min="1546" max="1547" width="7.7109375" style="17" customWidth="1"/>
    <col min="1548" max="1551" width="7.85546875" style="17" customWidth="1"/>
    <col min="1552" max="1791" width="9.140625" style="17"/>
    <col min="1792" max="1792" width="5.28515625" style="17" customWidth="1"/>
    <col min="1793" max="1793" width="29" style="17" customWidth="1"/>
    <col min="1794" max="1794" width="5.42578125" style="17" customWidth="1"/>
    <col min="1795" max="1795" width="7.7109375" style="17" customWidth="1"/>
    <col min="1796" max="1799" width="7.28515625" style="17" customWidth="1"/>
    <col min="1800" max="1801" width="6.85546875" style="17" customWidth="1"/>
    <col min="1802" max="1803" width="7.7109375" style="17" customWidth="1"/>
    <col min="1804" max="1807" width="7.85546875" style="17" customWidth="1"/>
    <col min="1808" max="2047" width="9.140625" style="17"/>
    <col min="2048" max="2048" width="5.28515625" style="17" customWidth="1"/>
    <col min="2049" max="2049" width="29" style="17" customWidth="1"/>
    <col min="2050" max="2050" width="5.42578125" style="17" customWidth="1"/>
    <col min="2051" max="2051" width="7.7109375" style="17" customWidth="1"/>
    <col min="2052" max="2055" width="7.28515625" style="17" customWidth="1"/>
    <col min="2056" max="2057" width="6.85546875" style="17" customWidth="1"/>
    <col min="2058" max="2059" width="7.7109375" style="17" customWidth="1"/>
    <col min="2060" max="2063" width="7.85546875" style="17" customWidth="1"/>
    <col min="2064" max="2303" width="9.140625" style="17"/>
    <col min="2304" max="2304" width="5.28515625" style="17" customWidth="1"/>
    <col min="2305" max="2305" width="29" style="17" customWidth="1"/>
    <col min="2306" max="2306" width="5.42578125" style="17" customWidth="1"/>
    <col min="2307" max="2307" width="7.7109375" style="17" customWidth="1"/>
    <col min="2308" max="2311" width="7.28515625" style="17" customWidth="1"/>
    <col min="2312" max="2313" width="6.85546875" style="17" customWidth="1"/>
    <col min="2314" max="2315" width="7.7109375" style="17" customWidth="1"/>
    <col min="2316" max="2319" width="7.85546875" style="17" customWidth="1"/>
    <col min="2320" max="2559" width="9.140625" style="17"/>
    <col min="2560" max="2560" width="5.28515625" style="17" customWidth="1"/>
    <col min="2561" max="2561" width="29" style="17" customWidth="1"/>
    <col min="2562" max="2562" width="5.42578125" style="17" customWidth="1"/>
    <col min="2563" max="2563" width="7.7109375" style="17" customWidth="1"/>
    <col min="2564" max="2567" width="7.28515625" style="17" customWidth="1"/>
    <col min="2568" max="2569" width="6.85546875" style="17" customWidth="1"/>
    <col min="2570" max="2571" width="7.7109375" style="17" customWidth="1"/>
    <col min="2572" max="2575" width="7.85546875" style="17" customWidth="1"/>
    <col min="2576" max="2815" width="9.140625" style="17"/>
    <col min="2816" max="2816" width="5.28515625" style="17" customWidth="1"/>
    <col min="2817" max="2817" width="29" style="17" customWidth="1"/>
    <col min="2818" max="2818" width="5.42578125" style="17" customWidth="1"/>
    <col min="2819" max="2819" width="7.7109375" style="17" customWidth="1"/>
    <col min="2820" max="2823" width="7.28515625" style="17" customWidth="1"/>
    <col min="2824" max="2825" width="6.85546875" style="17" customWidth="1"/>
    <col min="2826" max="2827" width="7.7109375" style="17" customWidth="1"/>
    <col min="2828" max="2831" width="7.85546875" style="17" customWidth="1"/>
    <col min="2832" max="3071" width="9.140625" style="17"/>
    <col min="3072" max="3072" width="5.28515625" style="17" customWidth="1"/>
    <col min="3073" max="3073" width="29" style="17" customWidth="1"/>
    <col min="3074" max="3074" width="5.42578125" style="17" customWidth="1"/>
    <col min="3075" max="3075" width="7.7109375" style="17" customWidth="1"/>
    <col min="3076" max="3079" width="7.28515625" style="17" customWidth="1"/>
    <col min="3080" max="3081" width="6.85546875" style="17" customWidth="1"/>
    <col min="3082" max="3083" width="7.7109375" style="17" customWidth="1"/>
    <col min="3084" max="3087" width="7.85546875" style="17" customWidth="1"/>
    <col min="3088" max="3327" width="9.140625" style="17"/>
    <col min="3328" max="3328" width="5.28515625" style="17" customWidth="1"/>
    <col min="3329" max="3329" width="29" style="17" customWidth="1"/>
    <col min="3330" max="3330" width="5.42578125" style="17" customWidth="1"/>
    <col min="3331" max="3331" width="7.7109375" style="17" customWidth="1"/>
    <col min="3332" max="3335" width="7.28515625" style="17" customWidth="1"/>
    <col min="3336" max="3337" width="6.85546875" style="17" customWidth="1"/>
    <col min="3338" max="3339" width="7.7109375" style="17" customWidth="1"/>
    <col min="3340" max="3343" width="7.85546875" style="17" customWidth="1"/>
    <col min="3344" max="3583" width="9.140625" style="17"/>
    <col min="3584" max="3584" width="5.28515625" style="17" customWidth="1"/>
    <col min="3585" max="3585" width="29" style="17" customWidth="1"/>
    <col min="3586" max="3586" width="5.42578125" style="17" customWidth="1"/>
    <col min="3587" max="3587" width="7.7109375" style="17" customWidth="1"/>
    <col min="3588" max="3591" width="7.28515625" style="17" customWidth="1"/>
    <col min="3592" max="3593" width="6.85546875" style="17" customWidth="1"/>
    <col min="3594" max="3595" width="7.7109375" style="17" customWidth="1"/>
    <col min="3596" max="3599" width="7.85546875" style="17" customWidth="1"/>
    <col min="3600" max="3839" width="9.140625" style="17"/>
    <col min="3840" max="3840" width="5.28515625" style="17" customWidth="1"/>
    <col min="3841" max="3841" width="29" style="17" customWidth="1"/>
    <col min="3842" max="3842" width="5.42578125" style="17" customWidth="1"/>
    <col min="3843" max="3843" width="7.7109375" style="17" customWidth="1"/>
    <col min="3844" max="3847" width="7.28515625" style="17" customWidth="1"/>
    <col min="3848" max="3849" width="6.85546875" style="17" customWidth="1"/>
    <col min="3850" max="3851" width="7.7109375" style="17" customWidth="1"/>
    <col min="3852" max="3855" width="7.85546875" style="17" customWidth="1"/>
    <col min="3856" max="4095" width="9.140625" style="17"/>
    <col min="4096" max="4096" width="5.28515625" style="17" customWidth="1"/>
    <col min="4097" max="4097" width="29" style="17" customWidth="1"/>
    <col min="4098" max="4098" width="5.42578125" style="17" customWidth="1"/>
    <col min="4099" max="4099" width="7.7109375" style="17" customWidth="1"/>
    <col min="4100" max="4103" width="7.28515625" style="17" customWidth="1"/>
    <col min="4104" max="4105" width="6.85546875" style="17" customWidth="1"/>
    <col min="4106" max="4107" width="7.7109375" style="17" customWidth="1"/>
    <col min="4108" max="4111" width="7.85546875" style="17" customWidth="1"/>
    <col min="4112" max="4351" width="9.140625" style="17"/>
    <col min="4352" max="4352" width="5.28515625" style="17" customWidth="1"/>
    <col min="4353" max="4353" width="29" style="17" customWidth="1"/>
    <col min="4354" max="4354" width="5.42578125" style="17" customWidth="1"/>
    <col min="4355" max="4355" width="7.7109375" style="17" customWidth="1"/>
    <col min="4356" max="4359" width="7.28515625" style="17" customWidth="1"/>
    <col min="4360" max="4361" width="6.85546875" style="17" customWidth="1"/>
    <col min="4362" max="4363" width="7.7109375" style="17" customWidth="1"/>
    <col min="4364" max="4367" width="7.85546875" style="17" customWidth="1"/>
    <col min="4368" max="4607" width="9.140625" style="17"/>
    <col min="4608" max="4608" width="5.28515625" style="17" customWidth="1"/>
    <col min="4609" max="4609" width="29" style="17" customWidth="1"/>
    <col min="4610" max="4610" width="5.42578125" style="17" customWidth="1"/>
    <col min="4611" max="4611" width="7.7109375" style="17" customWidth="1"/>
    <col min="4612" max="4615" width="7.28515625" style="17" customWidth="1"/>
    <col min="4616" max="4617" width="6.85546875" style="17" customWidth="1"/>
    <col min="4618" max="4619" width="7.7109375" style="17" customWidth="1"/>
    <col min="4620" max="4623" width="7.85546875" style="17" customWidth="1"/>
    <col min="4624" max="4863" width="9.140625" style="17"/>
    <col min="4864" max="4864" width="5.28515625" style="17" customWidth="1"/>
    <col min="4865" max="4865" width="29" style="17" customWidth="1"/>
    <col min="4866" max="4866" width="5.42578125" style="17" customWidth="1"/>
    <col min="4867" max="4867" width="7.7109375" style="17" customWidth="1"/>
    <col min="4868" max="4871" width="7.28515625" style="17" customWidth="1"/>
    <col min="4872" max="4873" width="6.85546875" style="17" customWidth="1"/>
    <col min="4874" max="4875" width="7.7109375" style="17" customWidth="1"/>
    <col min="4876" max="4879" width="7.85546875" style="17" customWidth="1"/>
    <col min="4880" max="5119" width="9.140625" style="17"/>
    <col min="5120" max="5120" width="5.28515625" style="17" customWidth="1"/>
    <col min="5121" max="5121" width="29" style="17" customWidth="1"/>
    <col min="5122" max="5122" width="5.42578125" style="17" customWidth="1"/>
    <col min="5123" max="5123" width="7.7109375" style="17" customWidth="1"/>
    <col min="5124" max="5127" width="7.28515625" style="17" customWidth="1"/>
    <col min="5128" max="5129" width="6.85546875" style="17" customWidth="1"/>
    <col min="5130" max="5131" width="7.7109375" style="17" customWidth="1"/>
    <col min="5132" max="5135" width="7.85546875" style="17" customWidth="1"/>
    <col min="5136" max="5375" width="9.140625" style="17"/>
    <col min="5376" max="5376" width="5.28515625" style="17" customWidth="1"/>
    <col min="5377" max="5377" width="29" style="17" customWidth="1"/>
    <col min="5378" max="5378" width="5.42578125" style="17" customWidth="1"/>
    <col min="5379" max="5379" width="7.7109375" style="17" customWidth="1"/>
    <col min="5380" max="5383" width="7.28515625" style="17" customWidth="1"/>
    <col min="5384" max="5385" width="6.85546875" style="17" customWidth="1"/>
    <col min="5386" max="5387" width="7.7109375" style="17" customWidth="1"/>
    <col min="5388" max="5391" width="7.85546875" style="17" customWidth="1"/>
    <col min="5392" max="5631" width="9.140625" style="17"/>
    <col min="5632" max="5632" width="5.28515625" style="17" customWidth="1"/>
    <col min="5633" max="5633" width="29" style="17" customWidth="1"/>
    <col min="5634" max="5634" width="5.42578125" style="17" customWidth="1"/>
    <col min="5635" max="5635" width="7.7109375" style="17" customWidth="1"/>
    <col min="5636" max="5639" width="7.28515625" style="17" customWidth="1"/>
    <col min="5640" max="5641" width="6.85546875" style="17" customWidth="1"/>
    <col min="5642" max="5643" width="7.7109375" style="17" customWidth="1"/>
    <col min="5644" max="5647" width="7.85546875" style="17" customWidth="1"/>
    <col min="5648" max="5887" width="9.140625" style="17"/>
    <col min="5888" max="5888" width="5.28515625" style="17" customWidth="1"/>
    <col min="5889" max="5889" width="29" style="17" customWidth="1"/>
    <col min="5890" max="5890" width="5.42578125" style="17" customWidth="1"/>
    <col min="5891" max="5891" width="7.7109375" style="17" customWidth="1"/>
    <col min="5892" max="5895" width="7.28515625" style="17" customWidth="1"/>
    <col min="5896" max="5897" width="6.85546875" style="17" customWidth="1"/>
    <col min="5898" max="5899" width="7.7109375" style="17" customWidth="1"/>
    <col min="5900" max="5903" width="7.85546875" style="17" customWidth="1"/>
    <col min="5904" max="6143" width="9.140625" style="17"/>
    <col min="6144" max="6144" width="5.28515625" style="17" customWidth="1"/>
    <col min="6145" max="6145" width="29" style="17" customWidth="1"/>
    <col min="6146" max="6146" width="5.42578125" style="17" customWidth="1"/>
    <col min="6147" max="6147" width="7.7109375" style="17" customWidth="1"/>
    <col min="6148" max="6151" width="7.28515625" style="17" customWidth="1"/>
    <col min="6152" max="6153" width="6.85546875" style="17" customWidth="1"/>
    <col min="6154" max="6155" width="7.7109375" style="17" customWidth="1"/>
    <col min="6156" max="6159" width="7.85546875" style="17" customWidth="1"/>
    <col min="6160" max="6399" width="9.140625" style="17"/>
    <col min="6400" max="6400" width="5.28515625" style="17" customWidth="1"/>
    <col min="6401" max="6401" width="29" style="17" customWidth="1"/>
    <col min="6402" max="6402" width="5.42578125" style="17" customWidth="1"/>
    <col min="6403" max="6403" width="7.7109375" style="17" customWidth="1"/>
    <col min="6404" max="6407" width="7.28515625" style="17" customWidth="1"/>
    <col min="6408" max="6409" width="6.85546875" style="17" customWidth="1"/>
    <col min="6410" max="6411" width="7.7109375" style="17" customWidth="1"/>
    <col min="6412" max="6415" width="7.85546875" style="17" customWidth="1"/>
    <col min="6416" max="6655" width="9.140625" style="17"/>
    <col min="6656" max="6656" width="5.28515625" style="17" customWidth="1"/>
    <col min="6657" max="6657" width="29" style="17" customWidth="1"/>
    <col min="6658" max="6658" width="5.42578125" style="17" customWidth="1"/>
    <col min="6659" max="6659" width="7.7109375" style="17" customWidth="1"/>
    <col min="6660" max="6663" width="7.28515625" style="17" customWidth="1"/>
    <col min="6664" max="6665" width="6.85546875" style="17" customWidth="1"/>
    <col min="6666" max="6667" width="7.7109375" style="17" customWidth="1"/>
    <col min="6668" max="6671" width="7.85546875" style="17" customWidth="1"/>
    <col min="6672" max="6911" width="9.140625" style="17"/>
    <col min="6912" max="6912" width="5.28515625" style="17" customWidth="1"/>
    <col min="6913" max="6913" width="29" style="17" customWidth="1"/>
    <col min="6914" max="6914" width="5.42578125" style="17" customWidth="1"/>
    <col min="6915" max="6915" width="7.7109375" style="17" customWidth="1"/>
    <col min="6916" max="6919" width="7.28515625" style="17" customWidth="1"/>
    <col min="6920" max="6921" width="6.85546875" style="17" customWidth="1"/>
    <col min="6922" max="6923" width="7.7109375" style="17" customWidth="1"/>
    <col min="6924" max="6927" width="7.85546875" style="17" customWidth="1"/>
    <col min="6928" max="7167" width="9.140625" style="17"/>
    <col min="7168" max="7168" width="5.28515625" style="17" customWidth="1"/>
    <col min="7169" max="7169" width="29" style="17" customWidth="1"/>
    <col min="7170" max="7170" width="5.42578125" style="17" customWidth="1"/>
    <col min="7171" max="7171" width="7.7109375" style="17" customWidth="1"/>
    <col min="7172" max="7175" width="7.28515625" style="17" customWidth="1"/>
    <col min="7176" max="7177" width="6.85546875" style="17" customWidth="1"/>
    <col min="7178" max="7179" width="7.7109375" style="17" customWidth="1"/>
    <col min="7180" max="7183" width="7.85546875" style="17" customWidth="1"/>
    <col min="7184" max="7423" width="9.140625" style="17"/>
    <col min="7424" max="7424" width="5.28515625" style="17" customWidth="1"/>
    <col min="7425" max="7425" width="29" style="17" customWidth="1"/>
    <col min="7426" max="7426" width="5.42578125" style="17" customWidth="1"/>
    <col min="7427" max="7427" width="7.7109375" style="17" customWidth="1"/>
    <col min="7428" max="7431" width="7.28515625" style="17" customWidth="1"/>
    <col min="7432" max="7433" width="6.85546875" style="17" customWidth="1"/>
    <col min="7434" max="7435" width="7.7109375" style="17" customWidth="1"/>
    <col min="7436" max="7439" width="7.85546875" style="17" customWidth="1"/>
    <col min="7440" max="7679" width="9.140625" style="17"/>
    <col min="7680" max="7680" width="5.28515625" style="17" customWidth="1"/>
    <col min="7681" max="7681" width="29" style="17" customWidth="1"/>
    <col min="7682" max="7682" width="5.42578125" style="17" customWidth="1"/>
    <col min="7683" max="7683" width="7.7109375" style="17" customWidth="1"/>
    <col min="7684" max="7687" width="7.28515625" style="17" customWidth="1"/>
    <col min="7688" max="7689" width="6.85546875" style="17" customWidth="1"/>
    <col min="7690" max="7691" width="7.7109375" style="17" customWidth="1"/>
    <col min="7692" max="7695" width="7.85546875" style="17" customWidth="1"/>
    <col min="7696" max="7935" width="9.140625" style="17"/>
    <col min="7936" max="7936" width="5.28515625" style="17" customWidth="1"/>
    <col min="7937" max="7937" width="29" style="17" customWidth="1"/>
    <col min="7938" max="7938" width="5.42578125" style="17" customWidth="1"/>
    <col min="7939" max="7939" width="7.7109375" style="17" customWidth="1"/>
    <col min="7940" max="7943" width="7.28515625" style="17" customWidth="1"/>
    <col min="7944" max="7945" width="6.85546875" style="17" customWidth="1"/>
    <col min="7946" max="7947" width="7.7109375" style="17" customWidth="1"/>
    <col min="7948" max="7951" width="7.85546875" style="17" customWidth="1"/>
    <col min="7952" max="8191" width="9.140625" style="17"/>
    <col min="8192" max="8192" width="5.28515625" style="17" customWidth="1"/>
    <col min="8193" max="8193" width="29" style="17" customWidth="1"/>
    <col min="8194" max="8194" width="5.42578125" style="17" customWidth="1"/>
    <col min="8195" max="8195" width="7.7109375" style="17" customWidth="1"/>
    <col min="8196" max="8199" width="7.28515625" style="17" customWidth="1"/>
    <col min="8200" max="8201" width="6.85546875" style="17" customWidth="1"/>
    <col min="8202" max="8203" width="7.7109375" style="17" customWidth="1"/>
    <col min="8204" max="8207" width="7.85546875" style="17" customWidth="1"/>
    <col min="8208" max="8447" width="9.140625" style="17"/>
    <col min="8448" max="8448" width="5.28515625" style="17" customWidth="1"/>
    <col min="8449" max="8449" width="29" style="17" customWidth="1"/>
    <col min="8450" max="8450" width="5.42578125" style="17" customWidth="1"/>
    <col min="8451" max="8451" width="7.7109375" style="17" customWidth="1"/>
    <col min="8452" max="8455" width="7.28515625" style="17" customWidth="1"/>
    <col min="8456" max="8457" width="6.85546875" style="17" customWidth="1"/>
    <col min="8458" max="8459" width="7.7109375" style="17" customWidth="1"/>
    <col min="8460" max="8463" width="7.85546875" style="17" customWidth="1"/>
    <col min="8464" max="8703" width="9.140625" style="17"/>
    <col min="8704" max="8704" width="5.28515625" style="17" customWidth="1"/>
    <col min="8705" max="8705" width="29" style="17" customWidth="1"/>
    <col min="8706" max="8706" width="5.42578125" style="17" customWidth="1"/>
    <col min="8707" max="8707" width="7.7109375" style="17" customWidth="1"/>
    <col min="8708" max="8711" width="7.28515625" style="17" customWidth="1"/>
    <col min="8712" max="8713" width="6.85546875" style="17" customWidth="1"/>
    <col min="8714" max="8715" width="7.7109375" style="17" customWidth="1"/>
    <col min="8716" max="8719" width="7.85546875" style="17" customWidth="1"/>
    <col min="8720" max="8959" width="9.140625" style="17"/>
    <col min="8960" max="8960" width="5.28515625" style="17" customWidth="1"/>
    <col min="8961" max="8961" width="29" style="17" customWidth="1"/>
    <col min="8962" max="8962" width="5.42578125" style="17" customWidth="1"/>
    <col min="8963" max="8963" width="7.7109375" style="17" customWidth="1"/>
    <col min="8964" max="8967" width="7.28515625" style="17" customWidth="1"/>
    <col min="8968" max="8969" width="6.85546875" style="17" customWidth="1"/>
    <col min="8970" max="8971" width="7.7109375" style="17" customWidth="1"/>
    <col min="8972" max="8975" width="7.85546875" style="17" customWidth="1"/>
    <col min="8976" max="9215" width="9.140625" style="17"/>
    <col min="9216" max="9216" width="5.28515625" style="17" customWidth="1"/>
    <col min="9217" max="9217" width="29" style="17" customWidth="1"/>
    <col min="9218" max="9218" width="5.42578125" style="17" customWidth="1"/>
    <col min="9219" max="9219" width="7.7109375" style="17" customWidth="1"/>
    <col min="9220" max="9223" width="7.28515625" style="17" customWidth="1"/>
    <col min="9224" max="9225" width="6.85546875" style="17" customWidth="1"/>
    <col min="9226" max="9227" width="7.7109375" style="17" customWidth="1"/>
    <col min="9228" max="9231" width="7.85546875" style="17" customWidth="1"/>
    <col min="9232" max="9471" width="9.140625" style="17"/>
    <col min="9472" max="9472" width="5.28515625" style="17" customWidth="1"/>
    <col min="9473" max="9473" width="29" style="17" customWidth="1"/>
    <col min="9474" max="9474" width="5.42578125" style="17" customWidth="1"/>
    <col min="9475" max="9475" width="7.7109375" style="17" customWidth="1"/>
    <col min="9476" max="9479" width="7.28515625" style="17" customWidth="1"/>
    <col min="9480" max="9481" width="6.85546875" style="17" customWidth="1"/>
    <col min="9482" max="9483" width="7.7109375" style="17" customWidth="1"/>
    <col min="9484" max="9487" width="7.85546875" style="17" customWidth="1"/>
    <col min="9488" max="9727" width="9.140625" style="17"/>
    <col min="9728" max="9728" width="5.28515625" style="17" customWidth="1"/>
    <col min="9729" max="9729" width="29" style="17" customWidth="1"/>
    <col min="9730" max="9730" width="5.42578125" style="17" customWidth="1"/>
    <col min="9731" max="9731" width="7.7109375" style="17" customWidth="1"/>
    <col min="9732" max="9735" width="7.28515625" style="17" customWidth="1"/>
    <col min="9736" max="9737" width="6.85546875" style="17" customWidth="1"/>
    <col min="9738" max="9739" width="7.7109375" style="17" customWidth="1"/>
    <col min="9740" max="9743" width="7.85546875" style="17" customWidth="1"/>
    <col min="9744" max="9983" width="9.140625" style="17"/>
    <col min="9984" max="9984" width="5.28515625" style="17" customWidth="1"/>
    <col min="9985" max="9985" width="29" style="17" customWidth="1"/>
    <col min="9986" max="9986" width="5.42578125" style="17" customWidth="1"/>
    <col min="9987" max="9987" width="7.7109375" style="17" customWidth="1"/>
    <col min="9988" max="9991" width="7.28515625" style="17" customWidth="1"/>
    <col min="9992" max="9993" width="6.85546875" style="17" customWidth="1"/>
    <col min="9994" max="9995" width="7.7109375" style="17" customWidth="1"/>
    <col min="9996" max="9999" width="7.85546875" style="17" customWidth="1"/>
    <col min="10000" max="10239" width="9.140625" style="17"/>
    <col min="10240" max="10240" width="5.28515625" style="17" customWidth="1"/>
    <col min="10241" max="10241" width="29" style="17" customWidth="1"/>
    <col min="10242" max="10242" width="5.42578125" style="17" customWidth="1"/>
    <col min="10243" max="10243" width="7.7109375" style="17" customWidth="1"/>
    <col min="10244" max="10247" width="7.28515625" style="17" customWidth="1"/>
    <col min="10248" max="10249" width="6.85546875" style="17" customWidth="1"/>
    <col min="10250" max="10251" width="7.7109375" style="17" customWidth="1"/>
    <col min="10252" max="10255" width="7.85546875" style="17" customWidth="1"/>
    <col min="10256" max="10495" width="9.140625" style="17"/>
    <col min="10496" max="10496" width="5.28515625" style="17" customWidth="1"/>
    <col min="10497" max="10497" width="29" style="17" customWidth="1"/>
    <col min="10498" max="10498" width="5.42578125" style="17" customWidth="1"/>
    <col min="10499" max="10499" width="7.7109375" style="17" customWidth="1"/>
    <col min="10500" max="10503" width="7.28515625" style="17" customWidth="1"/>
    <col min="10504" max="10505" width="6.85546875" style="17" customWidth="1"/>
    <col min="10506" max="10507" width="7.7109375" style="17" customWidth="1"/>
    <col min="10508" max="10511" width="7.85546875" style="17" customWidth="1"/>
    <col min="10512" max="10751" width="9.140625" style="17"/>
    <col min="10752" max="10752" width="5.28515625" style="17" customWidth="1"/>
    <col min="10753" max="10753" width="29" style="17" customWidth="1"/>
    <col min="10754" max="10754" width="5.42578125" style="17" customWidth="1"/>
    <col min="10755" max="10755" width="7.7109375" style="17" customWidth="1"/>
    <col min="10756" max="10759" width="7.28515625" style="17" customWidth="1"/>
    <col min="10760" max="10761" width="6.85546875" style="17" customWidth="1"/>
    <col min="10762" max="10763" width="7.7109375" style="17" customWidth="1"/>
    <col min="10764" max="10767" width="7.85546875" style="17" customWidth="1"/>
    <col min="10768" max="11007" width="9.140625" style="17"/>
    <col min="11008" max="11008" width="5.28515625" style="17" customWidth="1"/>
    <col min="11009" max="11009" width="29" style="17" customWidth="1"/>
    <col min="11010" max="11010" width="5.42578125" style="17" customWidth="1"/>
    <col min="11011" max="11011" width="7.7109375" style="17" customWidth="1"/>
    <col min="11012" max="11015" width="7.28515625" style="17" customWidth="1"/>
    <col min="11016" max="11017" width="6.85546875" style="17" customWidth="1"/>
    <col min="11018" max="11019" width="7.7109375" style="17" customWidth="1"/>
    <col min="11020" max="11023" width="7.85546875" style="17" customWidth="1"/>
    <col min="11024" max="11263" width="9.140625" style="17"/>
    <col min="11264" max="11264" width="5.28515625" style="17" customWidth="1"/>
    <col min="11265" max="11265" width="29" style="17" customWidth="1"/>
    <col min="11266" max="11266" width="5.42578125" style="17" customWidth="1"/>
    <col min="11267" max="11267" width="7.7109375" style="17" customWidth="1"/>
    <col min="11268" max="11271" width="7.28515625" style="17" customWidth="1"/>
    <col min="11272" max="11273" width="6.85546875" style="17" customWidth="1"/>
    <col min="11274" max="11275" width="7.7109375" style="17" customWidth="1"/>
    <col min="11276" max="11279" width="7.85546875" style="17" customWidth="1"/>
    <col min="11280" max="11519" width="9.140625" style="17"/>
    <col min="11520" max="11520" width="5.28515625" style="17" customWidth="1"/>
    <col min="11521" max="11521" width="29" style="17" customWidth="1"/>
    <col min="11522" max="11522" width="5.42578125" style="17" customWidth="1"/>
    <col min="11523" max="11523" width="7.7109375" style="17" customWidth="1"/>
    <col min="11524" max="11527" width="7.28515625" style="17" customWidth="1"/>
    <col min="11528" max="11529" width="6.85546875" style="17" customWidth="1"/>
    <col min="11530" max="11531" width="7.7109375" style="17" customWidth="1"/>
    <col min="11532" max="11535" width="7.85546875" style="17" customWidth="1"/>
    <col min="11536" max="11775" width="9.140625" style="17"/>
    <col min="11776" max="11776" width="5.28515625" style="17" customWidth="1"/>
    <col min="11777" max="11777" width="29" style="17" customWidth="1"/>
    <col min="11778" max="11778" width="5.42578125" style="17" customWidth="1"/>
    <col min="11779" max="11779" width="7.7109375" style="17" customWidth="1"/>
    <col min="11780" max="11783" width="7.28515625" style="17" customWidth="1"/>
    <col min="11784" max="11785" width="6.85546875" style="17" customWidth="1"/>
    <col min="11786" max="11787" width="7.7109375" style="17" customWidth="1"/>
    <col min="11788" max="11791" width="7.85546875" style="17" customWidth="1"/>
    <col min="11792" max="12031" width="9.140625" style="17"/>
    <col min="12032" max="12032" width="5.28515625" style="17" customWidth="1"/>
    <col min="12033" max="12033" width="29" style="17" customWidth="1"/>
    <col min="12034" max="12034" width="5.42578125" style="17" customWidth="1"/>
    <col min="12035" max="12035" width="7.7109375" style="17" customWidth="1"/>
    <col min="12036" max="12039" width="7.28515625" style="17" customWidth="1"/>
    <col min="12040" max="12041" width="6.85546875" style="17" customWidth="1"/>
    <col min="12042" max="12043" width="7.7109375" style="17" customWidth="1"/>
    <col min="12044" max="12047" width="7.85546875" style="17" customWidth="1"/>
    <col min="12048" max="12287" width="9.140625" style="17"/>
    <col min="12288" max="12288" width="5.28515625" style="17" customWidth="1"/>
    <col min="12289" max="12289" width="29" style="17" customWidth="1"/>
    <col min="12290" max="12290" width="5.42578125" style="17" customWidth="1"/>
    <col min="12291" max="12291" width="7.7109375" style="17" customWidth="1"/>
    <col min="12292" max="12295" width="7.28515625" style="17" customWidth="1"/>
    <col min="12296" max="12297" width="6.85546875" style="17" customWidth="1"/>
    <col min="12298" max="12299" width="7.7109375" style="17" customWidth="1"/>
    <col min="12300" max="12303" width="7.85546875" style="17" customWidth="1"/>
    <col min="12304" max="12543" width="9.140625" style="17"/>
    <col min="12544" max="12544" width="5.28515625" style="17" customWidth="1"/>
    <col min="12545" max="12545" width="29" style="17" customWidth="1"/>
    <col min="12546" max="12546" width="5.42578125" style="17" customWidth="1"/>
    <col min="12547" max="12547" width="7.7109375" style="17" customWidth="1"/>
    <col min="12548" max="12551" width="7.28515625" style="17" customWidth="1"/>
    <col min="12552" max="12553" width="6.85546875" style="17" customWidth="1"/>
    <col min="12554" max="12555" width="7.7109375" style="17" customWidth="1"/>
    <col min="12556" max="12559" width="7.85546875" style="17" customWidth="1"/>
    <col min="12560" max="12799" width="9.140625" style="17"/>
    <col min="12800" max="12800" width="5.28515625" style="17" customWidth="1"/>
    <col min="12801" max="12801" width="29" style="17" customWidth="1"/>
    <col min="12802" max="12802" width="5.42578125" style="17" customWidth="1"/>
    <col min="12803" max="12803" width="7.7109375" style="17" customWidth="1"/>
    <col min="12804" max="12807" width="7.28515625" style="17" customWidth="1"/>
    <col min="12808" max="12809" width="6.85546875" style="17" customWidth="1"/>
    <col min="12810" max="12811" width="7.7109375" style="17" customWidth="1"/>
    <col min="12812" max="12815" width="7.85546875" style="17" customWidth="1"/>
    <col min="12816" max="13055" width="9.140625" style="17"/>
    <col min="13056" max="13056" width="5.28515625" style="17" customWidth="1"/>
    <col min="13057" max="13057" width="29" style="17" customWidth="1"/>
    <col min="13058" max="13058" width="5.42578125" style="17" customWidth="1"/>
    <col min="13059" max="13059" width="7.7109375" style="17" customWidth="1"/>
    <col min="13060" max="13063" width="7.28515625" style="17" customWidth="1"/>
    <col min="13064" max="13065" width="6.85546875" style="17" customWidth="1"/>
    <col min="13066" max="13067" width="7.7109375" style="17" customWidth="1"/>
    <col min="13068" max="13071" width="7.85546875" style="17" customWidth="1"/>
    <col min="13072" max="13311" width="9.140625" style="17"/>
    <col min="13312" max="13312" width="5.28515625" style="17" customWidth="1"/>
    <col min="13313" max="13313" width="29" style="17" customWidth="1"/>
    <col min="13314" max="13314" width="5.42578125" style="17" customWidth="1"/>
    <col min="13315" max="13315" width="7.7109375" style="17" customWidth="1"/>
    <col min="13316" max="13319" width="7.28515625" style="17" customWidth="1"/>
    <col min="13320" max="13321" width="6.85546875" style="17" customWidth="1"/>
    <col min="13322" max="13323" width="7.7109375" style="17" customWidth="1"/>
    <col min="13324" max="13327" width="7.85546875" style="17" customWidth="1"/>
    <col min="13328" max="13567" width="9.140625" style="17"/>
    <col min="13568" max="13568" width="5.28515625" style="17" customWidth="1"/>
    <col min="13569" max="13569" width="29" style="17" customWidth="1"/>
    <col min="13570" max="13570" width="5.42578125" style="17" customWidth="1"/>
    <col min="13571" max="13571" width="7.7109375" style="17" customWidth="1"/>
    <col min="13572" max="13575" width="7.28515625" style="17" customWidth="1"/>
    <col min="13576" max="13577" width="6.85546875" style="17" customWidth="1"/>
    <col min="13578" max="13579" width="7.7109375" style="17" customWidth="1"/>
    <col min="13580" max="13583" width="7.85546875" style="17" customWidth="1"/>
    <col min="13584" max="13823" width="9.140625" style="17"/>
    <col min="13824" max="13824" width="5.28515625" style="17" customWidth="1"/>
    <col min="13825" max="13825" width="29" style="17" customWidth="1"/>
    <col min="13826" max="13826" width="5.42578125" style="17" customWidth="1"/>
    <col min="13827" max="13827" width="7.7109375" style="17" customWidth="1"/>
    <col min="13828" max="13831" width="7.28515625" style="17" customWidth="1"/>
    <col min="13832" max="13833" width="6.85546875" style="17" customWidth="1"/>
    <col min="13834" max="13835" width="7.7109375" style="17" customWidth="1"/>
    <col min="13836" max="13839" width="7.85546875" style="17" customWidth="1"/>
    <col min="13840" max="14079" width="9.140625" style="17"/>
    <col min="14080" max="14080" width="5.28515625" style="17" customWidth="1"/>
    <col min="14081" max="14081" width="29" style="17" customWidth="1"/>
    <col min="14082" max="14082" width="5.42578125" style="17" customWidth="1"/>
    <col min="14083" max="14083" width="7.7109375" style="17" customWidth="1"/>
    <col min="14084" max="14087" width="7.28515625" style="17" customWidth="1"/>
    <col min="14088" max="14089" width="6.85546875" style="17" customWidth="1"/>
    <col min="14090" max="14091" width="7.7109375" style="17" customWidth="1"/>
    <col min="14092" max="14095" width="7.85546875" style="17" customWidth="1"/>
    <col min="14096" max="14335" width="9.140625" style="17"/>
    <col min="14336" max="14336" width="5.28515625" style="17" customWidth="1"/>
    <col min="14337" max="14337" width="29" style="17" customWidth="1"/>
    <col min="14338" max="14338" width="5.42578125" style="17" customWidth="1"/>
    <col min="14339" max="14339" width="7.7109375" style="17" customWidth="1"/>
    <col min="14340" max="14343" width="7.28515625" style="17" customWidth="1"/>
    <col min="14344" max="14345" width="6.85546875" style="17" customWidth="1"/>
    <col min="14346" max="14347" width="7.7109375" style="17" customWidth="1"/>
    <col min="14348" max="14351" width="7.85546875" style="17" customWidth="1"/>
    <col min="14352" max="14591" width="9.140625" style="17"/>
    <col min="14592" max="14592" width="5.28515625" style="17" customWidth="1"/>
    <col min="14593" max="14593" width="29" style="17" customWidth="1"/>
    <col min="14594" max="14594" width="5.42578125" style="17" customWidth="1"/>
    <col min="14595" max="14595" width="7.7109375" style="17" customWidth="1"/>
    <col min="14596" max="14599" width="7.28515625" style="17" customWidth="1"/>
    <col min="14600" max="14601" width="6.85546875" style="17" customWidth="1"/>
    <col min="14602" max="14603" width="7.7109375" style="17" customWidth="1"/>
    <col min="14604" max="14607" width="7.85546875" style="17" customWidth="1"/>
    <col min="14608" max="14847" width="9.140625" style="17"/>
    <col min="14848" max="14848" width="5.28515625" style="17" customWidth="1"/>
    <col min="14849" max="14849" width="29" style="17" customWidth="1"/>
    <col min="14850" max="14850" width="5.42578125" style="17" customWidth="1"/>
    <col min="14851" max="14851" width="7.7109375" style="17" customWidth="1"/>
    <col min="14852" max="14855" width="7.28515625" style="17" customWidth="1"/>
    <col min="14856" max="14857" width="6.85546875" style="17" customWidth="1"/>
    <col min="14858" max="14859" width="7.7109375" style="17" customWidth="1"/>
    <col min="14860" max="14863" width="7.85546875" style="17" customWidth="1"/>
    <col min="14864" max="15103" width="9.140625" style="17"/>
    <col min="15104" max="15104" width="5.28515625" style="17" customWidth="1"/>
    <col min="15105" max="15105" width="29" style="17" customWidth="1"/>
    <col min="15106" max="15106" width="5.42578125" style="17" customWidth="1"/>
    <col min="15107" max="15107" width="7.7109375" style="17" customWidth="1"/>
    <col min="15108" max="15111" width="7.28515625" style="17" customWidth="1"/>
    <col min="15112" max="15113" width="6.85546875" style="17" customWidth="1"/>
    <col min="15114" max="15115" width="7.7109375" style="17" customWidth="1"/>
    <col min="15116" max="15119" width="7.85546875" style="17" customWidth="1"/>
    <col min="15120" max="15359" width="9.140625" style="17"/>
    <col min="15360" max="15360" width="5.28515625" style="17" customWidth="1"/>
    <col min="15361" max="15361" width="29" style="17" customWidth="1"/>
    <col min="15362" max="15362" width="5.42578125" style="17" customWidth="1"/>
    <col min="15363" max="15363" width="7.7109375" style="17" customWidth="1"/>
    <col min="15364" max="15367" width="7.28515625" style="17" customWidth="1"/>
    <col min="15368" max="15369" width="6.85546875" style="17" customWidth="1"/>
    <col min="15370" max="15371" width="7.7109375" style="17" customWidth="1"/>
    <col min="15372" max="15375" width="7.85546875" style="17" customWidth="1"/>
    <col min="15376" max="15615" width="9.140625" style="17"/>
    <col min="15616" max="15616" width="5.28515625" style="17" customWidth="1"/>
    <col min="15617" max="15617" width="29" style="17" customWidth="1"/>
    <col min="15618" max="15618" width="5.42578125" style="17" customWidth="1"/>
    <col min="15619" max="15619" width="7.7109375" style="17" customWidth="1"/>
    <col min="15620" max="15623" width="7.28515625" style="17" customWidth="1"/>
    <col min="15624" max="15625" width="6.85546875" style="17" customWidth="1"/>
    <col min="15626" max="15627" width="7.7109375" style="17" customWidth="1"/>
    <col min="15628" max="15631" width="7.85546875" style="17" customWidth="1"/>
    <col min="15632" max="15871" width="9.140625" style="17"/>
    <col min="15872" max="15872" width="5.28515625" style="17" customWidth="1"/>
    <col min="15873" max="15873" width="29" style="17" customWidth="1"/>
    <col min="15874" max="15874" width="5.42578125" style="17" customWidth="1"/>
    <col min="15875" max="15875" width="7.7109375" style="17" customWidth="1"/>
    <col min="15876" max="15879" width="7.28515625" style="17" customWidth="1"/>
    <col min="15880" max="15881" width="6.85546875" style="17" customWidth="1"/>
    <col min="15882" max="15883" width="7.7109375" style="17" customWidth="1"/>
    <col min="15884" max="15887" width="7.85546875" style="17" customWidth="1"/>
    <col min="15888" max="16127" width="9.140625" style="17"/>
    <col min="16128" max="16128" width="5.28515625" style="17" customWidth="1"/>
    <col min="16129" max="16129" width="29" style="17" customWidth="1"/>
    <col min="16130" max="16130" width="5.42578125" style="17" customWidth="1"/>
    <col min="16131" max="16131" width="7.7109375" style="17" customWidth="1"/>
    <col min="16132" max="16135" width="7.28515625" style="17" customWidth="1"/>
    <col min="16136" max="16137" width="6.85546875" style="17" customWidth="1"/>
    <col min="16138" max="16139" width="7.7109375" style="17" customWidth="1"/>
    <col min="16140" max="16143" width="7.85546875" style="17" customWidth="1"/>
    <col min="16144" max="16384" width="9.140625" style="17"/>
  </cols>
  <sheetData>
    <row r="1" spans="1:17" ht="14.25" customHeight="1">
      <c r="L1" s="384" t="s">
        <v>103</v>
      </c>
      <c r="M1" s="384"/>
      <c r="N1" s="384"/>
      <c r="O1" s="384"/>
      <c r="P1" s="18"/>
      <c r="Q1" s="18"/>
    </row>
    <row r="2" spans="1:17" ht="22.9" customHeight="1">
      <c r="L2" s="385" t="s">
        <v>26</v>
      </c>
      <c r="M2" s="385"/>
      <c r="N2" s="385"/>
      <c r="O2" s="385"/>
      <c r="P2" s="33"/>
      <c r="Q2" s="33"/>
    </row>
    <row r="3" spans="1:17" ht="14.25" customHeight="1">
      <c r="L3" s="386" t="s">
        <v>117</v>
      </c>
      <c r="M3" s="386"/>
      <c r="N3" s="386"/>
      <c r="O3" s="386"/>
      <c r="P3" s="19"/>
      <c r="Q3" s="19"/>
    </row>
    <row r="4" spans="1:17" ht="3" customHeight="1"/>
    <row r="5" spans="1:17" ht="20.25" customHeight="1">
      <c r="A5" s="344" t="s">
        <v>40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</row>
    <row r="6" spans="1:17" ht="17.25" customHeight="1">
      <c r="A6" s="383" t="s">
        <v>104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</row>
    <row r="7" spans="1:17" ht="9.75" customHeight="1">
      <c r="A7" s="362"/>
      <c r="B7" s="362"/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</row>
    <row r="8" spans="1:17" ht="15" customHeight="1">
      <c r="A8" s="57"/>
      <c r="B8" s="57"/>
      <c r="C8" s="57"/>
      <c r="D8" s="321" t="s">
        <v>144</v>
      </c>
      <c r="E8" s="321"/>
      <c r="F8" s="321"/>
      <c r="G8" s="321"/>
      <c r="H8" s="321"/>
      <c r="I8" s="321"/>
      <c r="J8" s="321"/>
      <c r="K8" s="321"/>
      <c r="L8" s="131"/>
      <c r="M8" s="131"/>
      <c r="N8" s="131"/>
      <c r="O8" s="131"/>
    </row>
    <row r="9" spans="1:17" ht="13.9" customHeight="1">
      <c r="A9" s="20"/>
      <c r="B9" s="20"/>
      <c r="C9" s="20"/>
      <c r="D9" s="322" t="s">
        <v>140</v>
      </c>
      <c r="E9" s="322"/>
      <c r="F9" s="322"/>
      <c r="G9" s="322"/>
      <c r="H9" s="322"/>
      <c r="I9" s="322"/>
      <c r="J9" s="322"/>
      <c r="K9" s="322"/>
      <c r="L9" s="132"/>
      <c r="M9" s="132"/>
      <c r="N9" s="132"/>
      <c r="O9" s="133" t="s">
        <v>28</v>
      </c>
    </row>
    <row r="10" spans="1:17" s="1" customFormat="1" ht="15">
      <c r="A10" s="309" t="s">
        <v>143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10"/>
      <c r="O10" s="134" t="s">
        <v>118</v>
      </c>
    </row>
    <row r="11" spans="1:17" s="1" customFormat="1" ht="17.25" customHeight="1">
      <c r="A11" s="309" t="s">
        <v>130</v>
      </c>
      <c r="B11" s="309"/>
      <c r="C11" s="309"/>
      <c r="D11" s="309"/>
      <c r="E11" s="309"/>
      <c r="F11" s="309"/>
      <c r="G11" s="309"/>
      <c r="H11" s="309"/>
      <c r="I11" s="309"/>
      <c r="J11" s="309"/>
      <c r="K11" s="309"/>
      <c r="L11" s="309"/>
      <c r="M11" s="309"/>
      <c r="N11" s="310"/>
      <c r="O11" s="134" t="s">
        <v>119</v>
      </c>
    </row>
    <row r="12" spans="1:17" s="1" customFormat="1" ht="15">
      <c r="A12" s="305" t="s">
        <v>131</v>
      </c>
      <c r="B12" s="305"/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6"/>
      <c r="O12" s="134" t="s">
        <v>120</v>
      </c>
    </row>
    <row r="13" spans="1:17" s="1" customFormat="1" ht="15">
      <c r="A13" s="309" t="s">
        <v>136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10"/>
      <c r="O13" s="134" t="s">
        <v>135</v>
      </c>
    </row>
    <row r="14" spans="1:17" s="1" customFormat="1" ht="15">
      <c r="A14" s="309" t="s">
        <v>132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10"/>
      <c r="O14" s="134" t="s">
        <v>125</v>
      </c>
    </row>
    <row r="15" spans="1:17" s="26" customFormat="1" ht="6" customHeight="1" thickBot="1">
      <c r="A15" s="24"/>
      <c r="B15" s="25"/>
      <c r="C15" s="21"/>
      <c r="D15" s="135"/>
      <c r="E15" s="135"/>
      <c r="F15" s="135"/>
      <c r="G15" s="135"/>
      <c r="H15" s="136"/>
      <c r="I15" s="136"/>
      <c r="J15" s="136"/>
      <c r="K15" s="137"/>
      <c r="L15" s="137"/>
      <c r="M15" s="137"/>
      <c r="N15" s="137"/>
      <c r="O15" s="137"/>
    </row>
    <row r="16" spans="1:17" s="27" customFormat="1" ht="13.15" customHeight="1">
      <c r="A16" s="346" t="s">
        <v>30</v>
      </c>
      <c r="B16" s="349" t="s">
        <v>31</v>
      </c>
      <c r="C16" s="352" t="s">
        <v>32</v>
      </c>
      <c r="D16" s="363" t="s">
        <v>41</v>
      </c>
      <c r="E16" s="364"/>
      <c r="F16" s="364"/>
      <c r="G16" s="365"/>
      <c r="H16" s="369" t="s">
        <v>89</v>
      </c>
      <c r="I16" s="370"/>
      <c r="J16" s="370"/>
      <c r="K16" s="371"/>
      <c r="L16" s="375" t="s">
        <v>43</v>
      </c>
      <c r="M16" s="376"/>
      <c r="N16" s="377"/>
      <c r="O16" s="378"/>
    </row>
    <row r="17" spans="1:15" s="27" customFormat="1" ht="34.5" customHeight="1">
      <c r="A17" s="347"/>
      <c r="B17" s="350"/>
      <c r="C17" s="353"/>
      <c r="D17" s="366"/>
      <c r="E17" s="367"/>
      <c r="F17" s="367"/>
      <c r="G17" s="368"/>
      <c r="H17" s="372"/>
      <c r="I17" s="373"/>
      <c r="J17" s="373"/>
      <c r="K17" s="374"/>
      <c r="L17" s="379"/>
      <c r="M17" s="380"/>
      <c r="N17" s="381"/>
      <c r="O17" s="382"/>
    </row>
    <row r="18" spans="1:15" s="27" customFormat="1" ht="54.75" customHeight="1" thickBot="1">
      <c r="A18" s="348"/>
      <c r="B18" s="351"/>
      <c r="C18" s="354"/>
      <c r="D18" s="138" t="s">
        <v>33</v>
      </c>
      <c r="E18" s="139" t="s">
        <v>34</v>
      </c>
      <c r="F18" s="140" t="s">
        <v>35</v>
      </c>
      <c r="G18" s="141" t="s">
        <v>44</v>
      </c>
      <c r="H18" s="138" t="s">
        <v>33</v>
      </c>
      <c r="I18" s="139" t="s">
        <v>34</v>
      </c>
      <c r="J18" s="140" t="s">
        <v>35</v>
      </c>
      <c r="K18" s="141" t="s">
        <v>44</v>
      </c>
      <c r="L18" s="142" t="s">
        <v>33</v>
      </c>
      <c r="M18" s="139" t="s">
        <v>34</v>
      </c>
      <c r="N18" s="140" t="s">
        <v>35</v>
      </c>
      <c r="O18" s="141" t="s">
        <v>44</v>
      </c>
    </row>
    <row r="19" spans="1:15" s="30" customFormat="1" ht="12" customHeight="1">
      <c r="A19" s="55">
        <v>1</v>
      </c>
      <c r="B19" s="56">
        <v>2</v>
      </c>
      <c r="C19" s="100">
        <v>3</v>
      </c>
      <c r="D19" s="143">
        <v>4</v>
      </c>
      <c r="E19" s="144">
        <v>5</v>
      </c>
      <c r="F19" s="144">
        <v>6</v>
      </c>
      <c r="G19" s="145">
        <v>7</v>
      </c>
      <c r="H19" s="143">
        <v>8</v>
      </c>
      <c r="I19" s="144">
        <v>9</v>
      </c>
      <c r="J19" s="144">
        <v>10</v>
      </c>
      <c r="K19" s="145">
        <v>11</v>
      </c>
      <c r="L19" s="146">
        <v>12</v>
      </c>
      <c r="M19" s="144">
        <v>13</v>
      </c>
      <c r="N19" s="147">
        <v>14</v>
      </c>
      <c r="O19" s="145">
        <v>15</v>
      </c>
    </row>
    <row r="20" spans="1:15" ht="22.5" customHeight="1">
      <c r="A20" s="45" t="s">
        <v>45</v>
      </c>
      <c r="B20" s="58">
        <v>100</v>
      </c>
      <c r="C20" s="101" t="s">
        <v>36</v>
      </c>
      <c r="D20" s="175">
        <f>D21+D26+D33+D36+D38+D44+D47</f>
        <v>1573</v>
      </c>
      <c r="E20" s="175">
        <f t="shared" ref="E20:F20" si="0">E21+E26+E33+E36+E38+E44+E47</f>
        <v>2397.4</v>
      </c>
      <c r="F20" s="175">
        <f t="shared" si="0"/>
        <v>0</v>
      </c>
      <c r="G20" s="175">
        <f>G21+G26+G33+G36+G38+G44+G47+G50</f>
        <v>0</v>
      </c>
      <c r="H20" s="175">
        <f>H21+H26+H33+H36+H38+H44+H47</f>
        <v>1018.8</v>
      </c>
      <c r="I20" s="175">
        <f t="shared" ref="I20" si="1">I21+I26+I33+I36+I38+I44+I47</f>
        <v>1018.8</v>
      </c>
      <c r="J20" s="175">
        <f t="shared" ref="J20" si="2">J21+J26+J33+J36+J38+J44+J47</f>
        <v>0</v>
      </c>
      <c r="K20" s="175">
        <f t="shared" ref="K20" si="3">K21+K26+K33+K36+K38+K44+K47</f>
        <v>0</v>
      </c>
      <c r="L20" s="176">
        <f>L21+L26+L33+L36+L38+L44+L47</f>
        <v>2591.8000000000002</v>
      </c>
      <c r="M20" s="176">
        <f t="shared" ref="M20" si="4">M21+M26+M33+M36+M38+M44+M47</f>
        <v>3416.2000000000003</v>
      </c>
      <c r="N20" s="176">
        <f>N21+N26+N33+N36+N38+N44+N47</f>
        <v>0</v>
      </c>
      <c r="O20" s="176">
        <f>G20+K20</f>
        <v>0</v>
      </c>
    </row>
    <row r="21" spans="1:15" ht="16.899999999999999" customHeight="1">
      <c r="A21" s="161" t="s">
        <v>46</v>
      </c>
      <c r="B21" s="162">
        <v>110</v>
      </c>
      <c r="C21" s="163" t="s">
        <v>36</v>
      </c>
      <c r="D21" s="177">
        <f>SUM(D23:D25)</f>
        <v>1168</v>
      </c>
      <c r="E21" s="178">
        <f>SUM(E23:E25)</f>
        <v>1168</v>
      </c>
      <c r="F21" s="178">
        <f>SUM(F23:F25)</f>
        <v>0</v>
      </c>
      <c r="G21" s="178">
        <f t="shared" ref="G21:N21" si="5">SUM(G23:G25)</f>
        <v>0</v>
      </c>
      <c r="H21" s="177">
        <f t="shared" si="5"/>
        <v>1018.8</v>
      </c>
      <c r="I21" s="178">
        <f t="shared" si="5"/>
        <v>1018.8</v>
      </c>
      <c r="J21" s="178">
        <f t="shared" si="5"/>
        <v>0</v>
      </c>
      <c r="K21" s="179">
        <f t="shared" si="5"/>
        <v>0</v>
      </c>
      <c r="L21" s="180">
        <f>SUM(L23:L25)</f>
        <v>2186.8000000000002</v>
      </c>
      <c r="M21" s="178">
        <f t="shared" si="5"/>
        <v>2186.8000000000002</v>
      </c>
      <c r="N21" s="178">
        <f t="shared" si="5"/>
        <v>0</v>
      </c>
      <c r="O21" s="179">
        <f>SUM(O23:O25)</f>
        <v>0</v>
      </c>
    </row>
    <row r="22" spans="1:15" ht="10.5" customHeight="1">
      <c r="A22" s="46" t="s">
        <v>4</v>
      </c>
      <c r="B22" s="35"/>
      <c r="C22" s="102"/>
      <c r="D22" s="181"/>
      <c r="E22" s="182"/>
      <c r="F22" s="182"/>
      <c r="G22" s="183"/>
      <c r="H22" s="181"/>
      <c r="I22" s="184"/>
      <c r="J22" s="184"/>
      <c r="K22" s="185"/>
      <c r="L22" s="186"/>
      <c r="M22" s="187"/>
      <c r="N22" s="187"/>
      <c r="O22" s="188"/>
    </row>
    <row r="23" spans="1:15" ht="15" customHeight="1">
      <c r="A23" s="34" t="s">
        <v>47</v>
      </c>
      <c r="B23" s="59">
        <v>111</v>
      </c>
      <c r="C23" s="103" t="s">
        <v>36</v>
      </c>
      <c r="D23" s="214">
        <v>905.5</v>
      </c>
      <c r="E23" s="215">
        <v>905.5</v>
      </c>
      <c r="F23" s="215"/>
      <c r="G23" s="216"/>
      <c r="H23" s="214">
        <v>789.8</v>
      </c>
      <c r="I23" s="214">
        <v>789.8</v>
      </c>
      <c r="J23" s="214"/>
      <c r="K23" s="217"/>
      <c r="L23" s="218">
        <f>SUM(D23+H23)</f>
        <v>1695.3</v>
      </c>
      <c r="M23" s="219">
        <f>SUM(E23+I23)</f>
        <v>1695.3</v>
      </c>
      <c r="N23" s="219">
        <f>SUM(F23+J23)</f>
        <v>0</v>
      </c>
      <c r="O23" s="219">
        <f>SUM(G23+K23)</f>
        <v>0</v>
      </c>
    </row>
    <row r="24" spans="1:15" ht="27.75" customHeight="1">
      <c r="A24" s="47" t="s">
        <v>48</v>
      </c>
      <c r="B24" s="60">
        <v>112</v>
      </c>
      <c r="C24" s="104" t="s">
        <v>36</v>
      </c>
      <c r="D24" s="214">
        <v>262.5</v>
      </c>
      <c r="E24" s="215">
        <v>262.5</v>
      </c>
      <c r="F24" s="215"/>
      <c r="G24" s="216"/>
      <c r="H24" s="214">
        <v>229</v>
      </c>
      <c r="I24" s="214">
        <v>229</v>
      </c>
      <c r="J24" s="214"/>
      <c r="K24" s="217"/>
      <c r="L24" s="218">
        <f t="shared" ref="L24:L25" si="6">SUM(D24+H24)</f>
        <v>491.5</v>
      </c>
      <c r="M24" s="219">
        <f t="shared" ref="M24:M25" si="7">SUM(E24+I24)</f>
        <v>491.5</v>
      </c>
      <c r="N24" s="219">
        <f>SUM(F24+J24)</f>
        <v>0</v>
      </c>
      <c r="O24" s="219">
        <f>SUM(G24+K24)</f>
        <v>0</v>
      </c>
    </row>
    <row r="25" spans="1:15" ht="24.75" customHeight="1">
      <c r="A25" s="48" t="s">
        <v>49</v>
      </c>
      <c r="B25" s="61">
        <v>113</v>
      </c>
      <c r="C25" s="104" t="s">
        <v>36</v>
      </c>
      <c r="D25" s="214"/>
      <c r="E25" s="215"/>
      <c r="F25" s="215"/>
      <c r="G25" s="216"/>
      <c r="H25" s="214"/>
      <c r="I25" s="214"/>
      <c r="J25" s="214"/>
      <c r="K25" s="217"/>
      <c r="L25" s="218">
        <f t="shared" si="6"/>
        <v>0</v>
      </c>
      <c r="M25" s="219">
        <f t="shared" si="7"/>
        <v>0</v>
      </c>
      <c r="N25" s="219">
        <f>SUM(F25+J25)</f>
        <v>0</v>
      </c>
      <c r="O25" s="219">
        <f>SUM(G25+K25)</f>
        <v>0</v>
      </c>
    </row>
    <row r="26" spans="1:15" s="31" customFormat="1" ht="27.75" customHeight="1">
      <c r="A26" s="164" t="s">
        <v>50</v>
      </c>
      <c r="B26" s="162">
        <v>120</v>
      </c>
      <c r="C26" s="166" t="s">
        <v>36</v>
      </c>
      <c r="D26" s="177">
        <f>SUM(D27:D32)</f>
        <v>310</v>
      </c>
      <c r="E26" s="178">
        <f t="shared" ref="E26:K26" si="8">SUM(E27:E32)</f>
        <v>1134.4000000000001</v>
      </c>
      <c r="F26" s="178">
        <f t="shared" si="8"/>
        <v>0</v>
      </c>
      <c r="G26" s="178">
        <f>SUM(G27:G32)</f>
        <v>0</v>
      </c>
      <c r="H26" s="177">
        <f t="shared" si="8"/>
        <v>0</v>
      </c>
      <c r="I26" s="178">
        <f t="shared" si="8"/>
        <v>0</v>
      </c>
      <c r="J26" s="178">
        <f t="shared" si="8"/>
        <v>0</v>
      </c>
      <c r="K26" s="179">
        <f t="shared" si="8"/>
        <v>0</v>
      </c>
      <c r="L26" s="180">
        <f>SUM(L27:L32)</f>
        <v>310</v>
      </c>
      <c r="M26" s="180">
        <f t="shared" ref="M26:N26" si="9">SUM(M27:M32)</f>
        <v>1134.4000000000001</v>
      </c>
      <c r="N26" s="180">
        <f t="shared" si="9"/>
        <v>0</v>
      </c>
      <c r="O26" s="180">
        <f>SUM(O27:O32)</f>
        <v>0</v>
      </c>
    </row>
    <row r="27" spans="1:15" ht="14.25" customHeight="1">
      <c r="A27" s="49" t="s">
        <v>51</v>
      </c>
      <c r="B27" s="28">
        <v>121</v>
      </c>
      <c r="C27" s="102" t="s">
        <v>36</v>
      </c>
      <c r="D27" s="181">
        <v>300</v>
      </c>
      <c r="E27" s="182">
        <v>1124.4000000000001</v>
      </c>
      <c r="F27" s="182"/>
      <c r="G27" s="183"/>
      <c r="H27" s="181"/>
      <c r="I27" s="181"/>
      <c r="J27" s="181"/>
      <c r="K27" s="181"/>
      <c r="L27" s="191">
        <f>SUM(D27+H27)</f>
        <v>300</v>
      </c>
      <c r="M27" s="191">
        <f t="shared" ref="M27:N32" si="10">SUM(E27+I27)</f>
        <v>1124.4000000000001</v>
      </c>
      <c r="N27" s="191">
        <f t="shared" si="10"/>
        <v>0</v>
      </c>
      <c r="O27" s="191">
        <f>SUM(G27+K27)</f>
        <v>0</v>
      </c>
    </row>
    <row r="28" spans="1:15" ht="22.5" customHeight="1">
      <c r="A28" s="49" t="s">
        <v>52</v>
      </c>
      <c r="B28" s="28">
        <v>122</v>
      </c>
      <c r="C28" s="102" t="s">
        <v>36</v>
      </c>
      <c r="D28" s="181">
        <v>10</v>
      </c>
      <c r="E28" s="182">
        <v>10</v>
      </c>
      <c r="F28" s="182"/>
      <c r="G28" s="182"/>
      <c r="H28" s="181"/>
      <c r="I28" s="181"/>
      <c r="J28" s="181"/>
      <c r="K28" s="181"/>
      <c r="L28" s="191">
        <f t="shared" ref="L28:L32" si="11">SUM(D28+H28)</f>
        <v>10</v>
      </c>
      <c r="M28" s="191">
        <f t="shared" si="10"/>
        <v>10</v>
      </c>
      <c r="N28" s="191">
        <f t="shared" si="10"/>
        <v>0</v>
      </c>
      <c r="O28" s="191">
        <f t="shared" ref="O28:O32" si="12">SUM(G28+K28)</f>
        <v>0</v>
      </c>
    </row>
    <row r="29" spans="1:15" ht="14.25" customHeight="1">
      <c r="A29" s="49" t="s">
        <v>53</v>
      </c>
      <c r="B29" s="28">
        <v>123</v>
      </c>
      <c r="C29" s="102" t="s">
        <v>36</v>
      </c>
      <c r="D29" s="181"/>
      <c r="E29" s="182"/>
      <c r="F29" s="182"/>
      <c r="G29" s="183"/>
      <c r="H29" s="181"/>
      <c r="I29" s="189"/>
      <c r="J29" s="189"/>
      <c r="K29" s="190"/>
      <c r="L29" s="191">
        <f t="shared" si="11"/>
        <v>0</v>
      </c>
      <c r="M29" s="191">
        <f t="shared" si="10"/>
        <v>0</v>
      </c>
      <c r="N29" s="191">
        <f t="shared" si="10"/>
        <v>0</v>
      </c>
      <c r="O29" s="191">
        <f t="shared" si="12"/>
        <v>0</v>
      </c>
    </row>
    <row r="30" spans="1:15" ht="14.25" customHeight="1">
      <c r="A30" s="49" t="s">
        <v>54</v>
      </c>
      <c r="B30" s="28">
        <v>124</v>
      </c>
      <c r="C30" s="102" t="s">
        <v>36</v>
      </c>
      <c r="D30" s="181"/>
      <c r="E30" s="182"/>
      <c r="F30" s="182"/>
      <c r="G30" s="183"/>
      <c r="H30" s="181"/>
      <c r="I30" s="189"/>
      <c r="J30" s="184"/>
      <c r="K30" s="190"/>
      <c r="L30" s="191">
        <f t="shared" si="11"/>
        <v>0</v>
      </c>
      <c r="M30" s="191">
        <f t="shared" si="10"/>
        <v>0</v>
      </c>
      <c r="N30" s="191">
        <f t="shared" si="10"/>
        <v>0</v>
      </c>
      <c r="O30" s="191">
        <f t="shared" si="12"/>
        <v>0</v>
      </c>
    </row>
    <row r="31" spans="1:15" ht="13.5" customHeight="1">
      <c r="A31" s="49" t="s">
        <v>55</v>
      </c>
      <c r="B31" s="28">
        <v>125</v>
      </c>
      <c r="C31" s="102" t="s">
        <v>36</v>
      </c>
      <c r="D31" s="181"/>
      <c r="E31" s="181"/>
      <c r="F31" s="181"/>
      <c r="G31" s="181"/>
      <c r="H31" s="181"/>
      <c r="I31" s="181"/>
      <c r="J31" s="181"/>
      <c r="K31" s="181"/>
      <c r="L31" s="191">
        <f t="shared" si="11"/>
        <v>0</v>
      </c>
      <c r="M31" s="191">
        <f t="shared" si="10"/>
        <v>0</v>
      </c>
      <c r="N31" s="191">
        <f t="shared" si="10"/>
        <v>0</v>
      </c>
      <c r="O31" s="191">
        <f t="shared" si="12"/>
        <v>0</v>
      </c>
    </row>
    <row r="32" spans="1:15" ht="14.45" customHeight="1">
      <c r="A32" s="50" t="s">
        <v>65</v>
      </c>
      <c r="B32" s="35">
        <v>126</v>
      </c>
      <c r="C32" s="103" t="s">
        <v>36</v>
      </c>
      <c r="D32" s="193"/>
      <c r="E32" s="193"/>
      <c r="F32" s="193"/>
      <c r="G32" s="193"/>
      <c r="H32" s="193"/>
      <c r="I32" s="193"/>
      <c r="J32" s="193"/>
      <c r="K32" s="193"/>
      <c r="L32" s="191">
        <f t="shared" si="11"/>
        <v>0</v>
      </c>
      <c r="M32" s="191">
        <f t="shared" si="10"/>
        <v>0</v>
      </c>
      <c r="N32" s="191">
        <f t="shared" si="10"/>
        <v>0</v>
      </c>
      <c r="O32" s="191">
        <f t="shared" si="12"/>
        <v>0</v>
      </c>
    </row>
    <row r="33" spans="1:15" ht="14.45" customHeight="1">
      <c r="A33" s="167" t="s">
        <v>76</v>
      </c>
      <c r="B33" s="165">
        <v>130</v>
      </c>
      <c r="C33" s="168" t="s">
        <v>36</v>
      </c>
      <c r="D33" s="177">
        <f>SUM(D34:D35)</f>
        <v>15</v>
      </c>
      <c r="E33" s="178">
        <f t="shared" ref="E33:G33" si="13">SUM(E34:E35)</f>
        <v>15</v>
      </c>
      <c r="F33" s="178">
        <f t="shared" si="13"/>
        <v>0</v>
      </c>
      <c r="G33" s="178">
        <f t="shared" si="13"/>
        <v>0</v>
      </c>
      <c r="H33" s="179">
        <f t="shared" ref="H33:K33" si="14">SUM(H34:H35)</f>
        <v>0</v>
      </c>
      <c r="I33" s="179">
        <f t="shared" si="14"/>
        <v>0</v>
      </c>
      <c r="J33" s="179">
        <f t="shared" si="14"/>
        <v>0</v>
      </c>
      <c r="K33" s="179">
        <f t="shared" si="14"/>
        <v>0</v>
      </c>
      <c r="L33" s="179">
        <f>SUM(L34:L35)</f>
        <v>15</v>
      </c>
      <c r="M33" s="179">
        <f t="shared" ref="M33:N33" si="15">SUM(M34:M35)</f>
        <v>15</v>
      </c>
      <c r="N33" s="179">
        <f t="shared" si="15"/>
        <v>0</v>
      </c>
      <c r="O33" s="179">
        <f>SUM(O34:O35)</f>
        <v>0</v>
      </c>
    </row>
    <row r="34" spans="1:15" ht="27" customHeight="1">
      <c r="A34" s="48" t="s">
        <v>77</v>
      </c>
      <c r="B34" s="61">
        <v>131</v>
      </c>
      <c r="C34" s="106" t="s">
        <v>36</v>
      </c>
      <c r="D34" s="193"/>
      <c r="E34" s="192"/>
      <c r="F34" s="192"/>
      <c r="G34" s="194"/>
      <c r="H34" s="193"/>
      <c r="I34" s="195"/>
      <c r="J34" s="195"/>
      <c r="K34" s="196"/>
      <c r="L34" s="191">
        <f>SUM(D34+H34)</f>
        <v>0</v>
      </c>
      <c r="M34" s="191">
        <f t="shared" ref="M34:N35" si="16">SUM(E34+I34)</f>
        <v>0</v>
      </c>
      <c r="N34" s="191">
        <f t="shared" si="16"/>
        <v>0</v>
      </c>
      <c r="O34" s="191">
        <f>SUM(G34+K34)</f>
        <v>0</v>
      </c>
    </row>
    <row r="35" spans="1:15" ht="26.25" customHeight="1">
      <c r="A35" s="47" t="s">
        <v>78</v>
      </c>
      <c r="B35" s="60">
        <v>132</v>
      </c>
      <c r="C35" s="106" t="s">
        <v>36</v>
      </c>
      <c r="D35" s="193">
        <v>15</v>
      </c>
      <c r="E35" s="193">
        <v>15</v>
      </c>
      <c r="F35" s="193"/>
      <c r="G35" s="193"/>
      <c r="H35" s="193"/>
      <c r="I35" s="195"/>
      <c r="J35" s="195"/>
      <c r="K35" s="196"/>
      <c r="L35" s="191">
        <f>SUM(D35+H35)</f>
        <v>15</v>
      </c>
      <c r="M35" s="191">
        <f t="shared" si="16"/>
        <v>15</v>
      </c>
      <c r="N35" s="191">
        <f t="shared" si="16"/>
        <v>0</v>
      </c>
      <c r="O35" s="191">
        <f>SUM(G35+K35)</f>
        <v>0</v>
      </c>
    </row>
    <row r="36" spans="1:15" ht="15" customHeight="1">
      <c r="A36" s="169" t="s">
        <v>137</v>
      </c>
      <c r="B36" s="170">
        <v>140</v>
      </c>
      <c r="C36" s="168" t="s">
        <v>36</v>
      </c>
      <c r="D36" s="197">
        <f t="shared" ref="D36" si="17">D37</f>
        <v>0</v>
      </c>
      <c r="E36" s="197">
        <f t="shared" ref="E36:G36" si="18">E37</f>
        <v>0</v>
      </c>
      <c r="F36" s="197">
        <f t="shared" si="18"/>
        <v>0</v>
      </c>
      <c r="G36" s="197">
        <f t="shared" si="18"/>
        <v>0</v>
      </c>
      <c r="H36" s="197">
        <f t="shared" ref="H36" si="19">H37</f>
        <v>0</v>
      </c>
      <c r="I36" s="197">
        <f t="shared" ref="I36" si="20">I37</f>
        <v>0</v>
      </c>
      <c r="J36" s="197">
        <f t="shared" ref="J36" si="21">J37</f>
        <v>0</v>
      </c>
      <c r="K36" s="197">
        <f t="shared" ref="K36" si="22">K37</f>
        <v>0</v>
      </c>
      <c r="L36" s="197">
        <f t="shared" ref="L36:O36" si="23">L37</f>
        <v>0</v>
      </c>
      <c r="M36" s="197">
        <f t="shared" si="23"/>
        <v>0</v>
      </c>
      <c r="N36" s="197">
        <f t="shared" si="23"/>
        <v>0</v>
      </c>
      <c r="O36" s="197">
        <f t="shared" si="23"/>
        <v>0</v>
      </c>
    </row>
    <row r="37" spans="1:15" ht="25.5" customHeight="1">
      <c r="A37" s="47" t="s">
        <v>80</v>
      </c>
      <c r="B37" s="97">
        <v>141</v>
      </c>
      <c r="C37" s="104" t="s">
        <v>36</v>
      </c>
      <c r="D37" s="193"/>
      <c r="E37" s="192"/>
      <c r="F37" s="192"/>
      <c r="G37" s="194"/>
      <c r="H37" s="193"/>
      <c r="I37" s="195"/>
      <c r="J37" s="195"/>
      <c r="K37" s="196"/>
      <c r="L37" s="191">
        <f>SUM(D37+H37)</f>
        <v>0</v>
      </c>
      <c r="M37" s="191">
        <f t="shared" ref="M37:O37" si="24">SUM(E37+I37)</f>
        <v>0</v>
      </c>
      <c r="N37" s="191">
        <f t="shared" si="24"/>
        <v>0</v>
      </c>
      <c r="O37" s="191">
        <f t="shared" si="24"/>
        <v>0</v>
      </c>
    </row>
    <row r="38" spans="1:15" ht="29.25" customHeight="1">
      <c r="A38" s="171" t="s">
        <v>66</v>
      </c>
      <c r="B38" s="162">
        <v>150</v>
      </c>
      <c r="C38" s="168" t="s">
        <v>36</v>
      </c>
      <c r="D38" s="177">
        <f t="shared" ref="D38:O38" si="25">SUM(D39:D43)</f>
        <v>80</v>
      </c>
      <c r="E38" s="178">
        <f t="shared" si="25"/>
        <v>80</v>
      </c>
      <c r="F38" s="178">
        <f t="shared" si="25"/>
        <v>0</v>
      </c>
      <c r="G38" s="178">
        <f t="shared" si="25"/>
        <v>0</v>
      </c>
      <c r="H38" s="177">
        <f t="shared" si="25"/>
        <v>0</v>
      </c>
      <c r="I38" s="178">
        <f t="shared" si="25"/>
        <v>0</v>
      </c>
      <c r="J38" s="178">
        <f t="shared" si="25"/>
        <v>0</v>
      </c>
      <c r="K38" s="179">
        <f t="shared" si="25"/>
        <v>0</v>
      </c>
      <c r="L38" s="180">
        <f t="shared" si="25"/>
        <v>80</v>
      </c>
      <c r="M38" s="178">
        <f t="shared" si="25"/>
        <v>80</v>
      </c>
      <c r="N38" s="178">
        <f t="shared" si="25"/>
        <v>0</v>
      </c>
      <c r="O38" s="179">
        <f t="shared" si="25"/>
        <v>0</v>
      </c>
    </row>
    <row r="39" spans="1:15" ht="14.45" customHeight="1">
      <c r="A39" s="48" t="s">
        <v>70</v>
      </c>
      <c r="B39" s="35">
        <v>151</v>
      </c>
      <c r="C39" s="102" t="s">
        <v>36</v>
      </c>
      <c r="D39" s="198"/>
      <c r="E39" s="192"/>
      <c r="F39" s="192"/>
      <c r="G39" s="194"/>
      <c r="H39" s="193"/>
      <c r="I39" s="195"/>
      <c r="J39" s="195"/>
      <c r="K39" s="196"/>
      <c r="L39" s="191">
        <f>SUM(D39+H39)</f>
        <v>0</v>
      </c>
      <c r="M39" s="191">
        <f t="shared" ref="M39:O39" si="26">SUM(E39+I39)</f>
        <v>0</v>
      </c>
      <c r="N39" s="191">
        <f t="shared" si="26"/>
        <v>0</v>
      </c>
      <c r="O39" s="191">
        <f t="shared" si="26"/>
        <v>0</v>
      </c>
    </row>
    <row r="40" spans="1:15" ht="25.5" customHeight="1">
      <c r="A40" s="49" t="s">
        <v>72</v>
      </c>
      <c r="B40" s="29">
        <v>152</v>
      </c>
      <c r="C40" s="102" t="s">
        <v>36</v>
      </c>
      <c r="D40" s="198">
        <v>10</v>
      </c>
      <c r="E40" s="192">
        <v>10</v>
      </c>
      <c r="F40" s="192"/>
      <c r="G40" s="194"/>
      <c r="H40" s="193"/>
      <c r="I40" s="193"/>
      <c r="J40" s="193"/>
      <c r="K40" s="193"/>
      <c r="L40" s="191">
        <f>SUM(D40+H40)</f>
        <v>10</v>
      </c>
      <c r="M40" s="192">
        <f t="shared" ref="M40:N43" si="27">SUM(E40+I40)</f>
        <v>10</v>
      </c>
      <c r="N40" s="192">
        <f t="shared" si="27"/>
        <v>0</v>
      </c>
      <c r="O40" s="194">
        <f>SUM(G40+K40)</f>
        <v>0</v>
      </c>
    </row>
    <row r="41" spans="1:15" ht="14.45" customHeight="1">
      <c r="A41" s="49" t="s">
        <v>73</v>
      </c>
      <c r="B41" s="35">
        <v>153</v>
      </c>
      <c r="C41" s="102" t="s">
        <v>36</v>
      </c>
      <c r="D41" s="198">
        <v>60</v>
      </c>
      <c r="E41" s="192">
        <v>60</v>
      </c>
      <c r="F41" s="192"/>
      <c r="G41" s="194"/>
      <c r="H41" s="193"/>
      <c r="I41" s="193"/>
      <c r="J41" s="193"/>
      <c r="K41" s="193"/>
      <c r="L41" s="191">
        <f>SUM(D41+H41)</f>
        <v>60</v>
      </c>
      <c r="M41" s="192">
        <f t="shared" si="27"/>
        <v>60</v>
      </c>
      <c r="N41" s="192">
        <f t="shared" si="27"/>
        <v>0</v>
      </c>
      <c r="O41" s="194">
        <f>SUM(G41+K41)</f>
        <v>0</v>
      </c>
    </row>
    <row r="42" spans="1:15" ht="26.25" customHeight="1">
      <c r="A42" s="49" t="s">
        <v>74</v>
      </c>
      <c r="B42" s="35">
        <v>154</v>
      </c>
      <c r="C42" s="102" t="s">
        <v>36</v>
      </c>
      <c r="D42" s="198"/>
      <c r="E42" s="192"/>
      <c r="F42" s="192"/>
      <c r="G42" s="194"/>
      <c r="H42" s="193"/>
      <c r="I42" s="195"/>
      <c r="J42" s="195"/>
      <c r="K42" s="196"/>
      <c r="L42" s="191">
        <f>SUM(D42+H42)</f>
        <v>0</v>
      </c>
      <c r="M42" s="192">
        <f t="shared" si="27"/>
        <v>0</v>
      </c>
      <c r="N42" s="192">
        <f t="shared" si="27"/>
        <v>0</v>
      </c>
      <c r="O42" s="194">
        <f>SUM(G42+K42)</f>
        <v>0</v>
      </c>
    </row>
    <row r="43" spans="1:15" ht="14.45" customHeight="1">
      <c r="A43" s="52" t="s">
        <v>75</v>
      </c>
      <c r="B43" s="35">
        <v>155</v>
      </c>
      <c r="C43" s="102" t="s">
        <v>36</v>
      </c>
      <c r="D43" s="193">
        <v>10</v>
      </c>
      <c r="E43" s="192">
        <v>10</v>
      </c>
      <c r="F43" s="192"/>
      <c r="G43" s="194"/>
      <c r="H43" s="193"/>
      <c r="I43" s="195"/>
      <c r="J43" s="195"/>
      <c r="K43" s="196"/>
      <c r="L43" s="191">
        <f>SUM(D43+H43)</f>
        <v>10</v>
      </c>
      <c r="M43" s="192">
        <f t="shared" si="27"/>
        <v>10</v>
      </c>
      <c r="N43" s="192">
        <f t="shared" si="27"/>
        <v>0</v>
      </c>
      <c r="O43" s="194">
        <f>SUM(G43+K43)</f>
        <v>0</v>
      </c>
    </row>
    <row r="44" spans="1:15" ht="29.25" customHeight="1">
      <c r="A44" s="164" t="s">
        <v>81</v>
      </c>
      <c r="B44" s="174">
        <v>160</v>
      </c>
      <c r="C44" s="168" t="s">
        <v>36</v>
      </c>
      <c r="D44" s="177">
        <f>SUM(D45:D46)</f>
        <v>0</v>
      </c>
      <c r="E44" s="178">
        <f t="shared" ref="E44:O44" si="28">SUM(E45:E46)</f>
        <v>0</v>
      </c>
      <c r="F44" s="178">
        <f t="shared" si="28"/>
        <v>0</v>
      </c>
      <c r="G44" s="178">
        <f t="shared" si="28"/>
        <v>0</v>
      </c>
      <c r="H44" s="177">
        <f t="shared" si="28"/>
        <v>0</v>
      </c>
      <c r="I44" s="178">
        <f t="shared" si="28"/>
        <v>0</v>
      </c>
      <c r="J44" s="178">
        <f t="shared" si="28"/>
        <v>0</v>
      </c>
      <c r="K44" s="179">
        <f t="shared" si="28"/>
        <v>0</v>
      </c>
      <c r="L44" s="180">
        <f t="shared" si="28"/>
        <v>0</v>
      </c>
      <c r="M44" s="178">
        <f t="shared" si="28"/>
        <v>0</v>
      </c>
      <c r="N44" s="178">
        <f t="shared" si="28"/>
        <v>0</v>
      </c>
      <c r="O44" s="179">
        <f t="shared" si="28"/>
        <v>0</v>
      </c>
    </row>
    <row r="45" spans="1:15" ht="14.25" customHeight="1">
      <c r="A45" s="48" t="s">
        <v>82</v>
      </c>
      <c r="B45" s="61">
        <v>161</v>
      </c>
      <c r="C45" s="104" t="s">
        <v>36</v>
      </c>
      <c r="D45" s="181"/>
      <c r="E45" s="182"/>
      <c r="F45" s="182"/>
      <c r="G45" s="183"/>
      <c r="H45" s="199"/>
      <c r="I45" s="200"/>
      <c r="J45" s="201"/>
      <c r="K45" s="202"/>
      <c r="L45" s="191">
        <f t="shared" ref="L45:O46" si="29">SUM(D45+H45)</f>
        <v>0</v>
      </c>
      <c r="M45" s="192">
        <f t="shared" si="29"/>
        <v>0</v>
      </c>
      <c r="N45" s="192">
        <f t="shared" si="29"/>
        <v>0</v>
      </c>
      <c r="O45" s="194">
        <f t="shared" si="29"/>
        <v>0</v>
      </c>
    </row>
    <row r="46" spans="1:15" ht="14.25" customHeight="1">
      <c r="A46" s="48" t="s">
        <v>83</v>
      </c>
      <c r="B46" s="61">
        <v>162</v>
      </c>
      <c r="C46" s="104" t="s">
        <v>36</v>
      </c>
      <c r="D46" s="203"/>
      <c r="E46" s="189"/>
      <c r="F46" s="189"/>
      <c r="G46" s="183"/>
      <c r="H46" s="181"/>
      <c r="I46" s="181"/>
      <c r="J46" s="181"/>
      <c r="K46" s="181"/>
      <c r="L46" s="191">
        <f t="shared" si="29"/>
        <v>0</v>
      </c>
      <c r="M46" s="192">
        <f t="shared" si="29"/>
        <v>0</v>
      </c>
      <c r="N46" s="192">
        <f t="shared" si="29"/>
        <v>0</v>
      </c>
      <c r="O46" s="194">
        <f t="shared" si="29"/>
        <v>0</v>
      </c>
    </row>
    <row r="47" spans="1:15" ht="41.25" customHeight="1">
      <c r="A47" s="164" t="s">
        <v>84</v>
      </c>
      <c r="B47" s="174">
        <v>170</v>
      </c>
      <c r="C47" s="168" t="s">
        <v>36</v>
      </c>
      <c r="D47" s="177">
        <f>SUM(D48:D49)</f>
        <v>0</v>
      </c>
      <c r="E47" s="178">
        <f t="shared" ref="E47:N47" si="30">SUM(E48:E49)</f>
        <v>0</v>
      </c>
      <c r="F47" s="178">
        <f t="shared" si="30"/>
        <v>0</v>
      </c>
      <c r="G47" s="179">
        <f t="shared" si="30"/>
        <v>0</v>
      </c>
      <c r="H47" s="177">
        <f t="shared" si="30"/>
        <v>0</v>
      </c>
      <c r="I47" s="178">
        <f t="shared" si="30"/>
        <v>0</v>
      </c>
      <c r="J47" s="178">
        <f t="shared" si="30"/>
        <v>0</v>
      </c>
      <c r="K47" s="179">
        <f t="shared" si="30"/>
        <v>0</v>
      </c>
      <c r="L47" s="180">
        <f t="shared" si="30"/>
        <v>0</v>
      </c>
      <c r="M47" s="178">
        <f t="shared" si="30"/>
        <v>0</v>
      </c>
      <c r="N47" s="178">
        <f t="shared" si="30"/>
        <v>0</v>
      </c>
      <c r="O47" s="179">
        <f>SUM(O48:O49)</f>
        <v>0</v>
      </c>
    </row>
    <row r="48" spans="1:15" ht="13.5" customHeight="1">
      <c r="A48" s="48" t="s">
        <v>82</v>
      </c>
      <c r="B48" s="61">
        <v>171</v>
      </c>
      <c r="C48" s="104" t="s">
        <v>36</v>
      </c>
      <c r="D48" s="181"/>
      <c r="E48" s="182"/>
      <c r="F48" s="182"/>
      <c r="G48" s="183"/>
      <c r="H48" s="181"/>
      <c r="I48" s="195"/>
      <c r="J48" s="195"/>
      <c r="K48" s="204"/>
      <c r="L48" s="191">
        <f t="shared" ref="L48:N49" si="31">SUM(D48+H48)</f>
        <v>0</v>
      </c>
      <c r="M48" s="192">
        <f t="shared" si="31"/>
        <v>0</v>
      </c>
      <c r="N48" s="192">
        <f t="shared" si="31"/>
        <v>0</v>
      </c>
      <c r="O48" s="194">
        <f>G48+K48</f>
        <v>0</v>
      </c>
    </row>
    <row r="49" spans="1:15" ht="13.5" customHeight="1">
      <c r="A49" s="48" t="s">
        <v>83</v>
      </c>
      <c r="B49" s="61">
        <v>172</v>
      </c>
      <c r="C49" s="104" t="s">
        <v>36</v>
      </c>
      <c r="D49" s="181"/>
      <c r="E49" s="182"/>
      <c r="F49" s="182"/>
      <c r="G49" s="183"/>
      <c r="H49" s="181"/>
      <c r="I49" s="195"/>
      <c r="J49" s="195"/>
      <c r="K49" s="204"/>
      <c r="L49" s="191">
        <f t="shared" si="31"/>
        <v>0</v>
      </c>
      <c r="M49" s="192">
        <f t="shared" si="31"/>
        <v>0</v>
      </c>
      <c r="N49" s="192">
        <f t="shared" si="31"/>
        <v>0</v>
      </c>
      <c r="O49" s="194">
        <f t="shared" ref="O49:O50" si="32">G49+K49</f>
        <v>0</v>
      </c>
    </row>
    <row r="50" spans="1:15" ht="13.5" customHeight="1">
      <c r="A50" s="53" t="s">
        <v>85</v>
      </c>
      <c r="B50" s="62">
        <v>180</v>
      </c>
      <c r="C50" s="105" t="s">
        <v>36</v>
      </c>
      <c r="D50" s="205" t="s">
        <v>29</v>
      </c>
      <c r="E50" s="206" t="s">
        <v>29</v>
      </c>
      <c r="F50" s="206" t="s">
        <v>29</v>
      </c>
      <c r="G50" s="207"/>
      <c r="H50" s="205" t="s">
        <v>29</v>
      </c>
      <c r="I50" s="208" t="s">
        <v>29</v>
      </c>
      <c r="J50" s="208" t="s">
        <v>29</v>
      </c>
      <c r="K50" s="209"/>
      <c r="L50" s="210" t="s">
        <v>29</v>
      </c>
      <c r="M50" s="206" t="s">
        <v>29</v>
      </c>
      <c r="N50" s="206" t="s">
        <v>29</v>
      </c>
      <c r="O50" s="294">
        <f t="shared" si="32"/>
        <v>0</v>
      </c>
    </row>
    <row r="51" spans="1:15" ht="13.5" customHeight="1">
      <c r="A51" s="95" t="s">
        <v>90</v>
      </c>
      <c r="B51" s="96">
        <v>200</v>
      </c>
      <c r="C51" s="107" t="s">
        <v>86</v>
      </c>
      <c r="D51" s="211">
        <v>380</v>
      </c>
      <c r="E51" s="212">
        <v>380</v>
      </c>
      <c r="F51" s="212"/>
      <c r="G51" s="212"/>
      <c r="H51" s="211"/>
      <c r="I51" s="212"/>
      <c r="J51" s="212"/>
      <c r="K51" s="212"/>
      <c r="L51" s="213">
        <f>D51</f>
        <v>380</v>
      </c>
      <c r="M51" s="213">
        <f t="shared" ref="M51:O51" si="33">E51</f>
        <v>380</v>
      </c>
      <c r="N51" s="213">
        <f t="shared" si="33"/>
        <v>0</v>
      </c>
      <c r="O51" s="213">
        <f t="shared" si="33"/>
        <v>0</v>
      </c>
    </row>
    <row r="52" spans="1:15" s="31" customFormat="1" ht="13.5" customHeight="1" thickBot="1">
      <c r="A52" s="54" t="s">
        <v>91</v>
      </c>
      <c r="B52" s="64">
        <v>300</v>
      </c>
      <c r="C52" s="108" t="s">
        <v>87</v>
      </c>
      <c r="D52" s="109">
        <f>D20/D51*1000</f>
        <v>4139.4736842105258</v>
      </c>
      <c r="E52" s="109">
        <f t="shared" ref="E52:O52" si="34">E20/E51*1000</f>
        <v>6308.9473684210525</v>
      </c>
      <c r="F52" s="109" t="e">
        <f t="shared" si="34"/>
        <v>#DIV/0!</v>
      </c>
      <c r="G52" s="109" t="e">
        <f t="shared" si="34"/>
        <v>#DIV/0!</v>
      </c>
      <c r="H52" s="109" t="e">
        <f t="shared" si="34"/>
        <v>#DIV/0!</v>
      </c>
      <c r="I52" s="109" t="e">
        <f t="shared" si="34"/>
        <v>#DIV/0!</v>
      </c>
      <c r="J52" s="109" t="e">
        <f t="shared" si="34"/>
        <v>#DIV/0!</v>
      </c>
      <c r="K52" s="109" t="e">
        <f t="shared" si="34"/>
        <v>#DIV/0!</v>
      </c>
      <c r="L52" s="109">
        <f t="shared" si="34"/>
        <v>6820.5263157894742</v>
      </c>
      <c r="M52" s="109">
        <f t="shared" si="34"/>
        <v>8990</v>
      </c>
      <c r="N52" s="109" t="e">
        <f t="shared" si="34"/>
        <v>#DIV/0!</v>
      </c>
      <c r="O52" s="109" t="e">
        <f t="shared" si="34"/>
        <v>#DIV/0!</v>
      </c>
    </row>
    <row r="53" spans="1:15" ht="20.25" customHeight="1">
      <c r="A53" s="37" t="s">
        <v>38</v>
      </c>
      <c r="B53" s="63"/>
      <c r="C53" s="37"/>
      <c r="D53" s="148"/>
      <c r="E53" s="148"/>
      <c r="F53" s="148"/>
      <c r="H53" s="149"/>
      <c r="I53" s="149"/>
      <c r="J53" s="149"/>
      <c r="K53" s="149"/>
    </row>
    <row r="54" spans="1:15" ht="10.5" customHeight="1">
      <c r="A54" s="19" t="s">
        <v>88</v>
      </c>
      <c r="B54" s="63"/>
      <c r="C54" s="19"/>
      <c r="D54" s="150"/>
      <c r="E54" s="150"/>
      <c r="F54" s="150"/>
      <c r="G54" s="150"/>
    </row>
    <row r="55" spans="1:15">
      <c r="A55" s="331" t="s">
        <v>39</v>
      </c>
      <c r="B55" s="331"/>
      <c r="C55" s="331"/>
      <c r="D55" s="331"/>
      <c r="E55" s="331"/>
      <c r="F55" s="331"/>
      <c r="G55" s="331"/>
      <c r="H55" s="331"/>
      <c r="I55" s="331"/>
      <c r="J55" s="331"/>
      <c r="K55" s="331"/>
      <c r="L55" s="331"/>
      <c r="M55" s="331"/>
      <c r="N55" s="331"/>
      <c r="O55" s="331"/>
    </row>
    <row r="56" spans="1:15" ht="6.75" customHeight="1">
      <c r="A56" s="86"/>
      <c r="B56" s="86"/>
      <c r="C56" s="86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</row>
    <row r="57" spans="1:15" s="1" customFormat="1" ht="20.25" customHeight="1">
      <c r="A57" s="74" t="s">
        <v>23</v>
      </c>
      <c r="B57" s="389"/>
      <c r="C57" s="389"/>
      <c r="D57" s="389"/>
      <c r="E57" s="390" t="s">
        <v>139</v>
      </c>
      <c r="F57" s="390"/>
      <c r="G57" s="390"/>
      <c r="H57" s="152"/>
      <c r="I57" s="152"/>
      <c r="J57" s="152"/>
      <c r="K57" s="152"/>
      <c r="L57" s="152"/>
      <c r="M57" s="152"/>
      <c r="N57" s="152"/>
      <c r="O57" s="152"/>
    </row>
    <row r="58" spans="1:15" s="1" customFormat="1" ht="12" customHeight="1">
      <c r="A58" s="84"/>
      <c r="B58" s="387" t="s">
        <v>24</v>
      </c>
      <c r="C58" s="387"/>
      <c r="D58" s="387"/>
      <c r="E58" s="388" t="s">
        <v>25</v>
      </c>
      <c r="F58" s="388"/>
      <c r="G58" s="388"/>
      <c r="H58" s="152"/>
      <c r="I58" s="152"/>
      <c r="J58" s="152"/>
      <c r="K58" s="152"/>
      <c r="L58" s="152"/>
      <c r="M58" s="152"/>
      <c r="N58" s="152"/>
      <c r="O58" s="152"/>
    </row>
    <row r="59" spans="1:15" s="1" customFormat="1" ht="19.5" customHeight="1">
      <c r="A59" s="74" t="s">
        <v>97</v>
      </c>
      <c r="B59" s="389"/>
      <c r="C59" s="389"/>
      <c r="D59" s="389"/>
      <c r="E59" s="390" t="s">
        <v>138</v>
      </c>
      <c r="F59" s="390"/>
      <c r="G59" s="390"/>
      <c r="H59" s="152"/>
      <c r="I59" s="152"/>
      <c r="J59" s="152"/>
      <c r="K59" s="152"/>
      <c r="L59" s="152"/>
      <c r="M59" s="152"/>
      <c r="N59" s="152"/>
      <c r="O59" s="152"/>
    </row>
    <row r="60" spans="1:15" s="1" customFormat="1" ht="11.25" customHeight="1">
      <c r="A60" s="84"/>
      <c r="B60" s="387" t="s">
        <v>24</v>
      </c>
      <c r="C60" s="387"/>
      <c r="D60" s="387" t="s">
        <v>25</v>
      </c>
      <c r="E60" s="388" t="s">
        <v>25</v>
      </c>
      <c r="F60" s="388"/>
      <c r="G60" s="388"/>
      <c r="H60" s="152"/>
      <c r="I60" s="152"/>
      <c r="J60" s="152"/>
      <c r="K60" s="152"/>
      <c r="L60" s="152"/>
      <c r="M60" s="152"/>
      <c r="N60" s="152"/>
      <c r="O60" s="152"/>
    </row>
    <row r="61" spans="1:15" s="1" customFormat="1" ht="22.5" customHeight="1">
      <c r="A61" s="74" t="s">
        <v>100</v>
      </c>
      <c r="B61" s="389"/>
      <c r="C61" s="389"/>
      <c r="D61" s="389"/>
      <c r="E61" s="390" t="s">
        <v>138</v>
      </c>
      <c r="F61" s="390"/>
      <c r="G61" s="390"/>
      <c r="H61" s="152"/>
      <c r="I61" s="152"/>
      <c r="J61" s="152"/>
      <c r="K61" s="152"/>
      <c r="L61" s="152"/>
      <c r="M61" s="152"/>
      <c r="N61" s="152"/>
      <c r="O61" s="152"/>
    </row>
    <row r="62" spans="1:15" s="1" customFormat="1" ht="12.75" customHeight="1">
      <c r="A62" s="83"/>
      <c r="B62" s="387" t="s">
        <v>24</v>
      </c>
      <c r="C62" s="387"/>
      <c r="D62" s="387" t="s">
        <v>25</v>
      </c>
      <c r="E62" s="388" t="s">
        <v>25</v>
      </c>
      <c r="F62" s="388"/>
      <c r="G62" s="388"/>
      <c r="H62" s="152"/>
      <c r="I62" s="152"/>
      <c r="J62" s="152"/>
      <c r="K62" s="152"/>
      <c r="L62" s="152"/>
      <c r="M62" s="152"/>
      <c r="N62" s="152"/>
      <c r="O62" s="152"/>
    </row>
    <row r="63" spans="1:15" s="1" customFormat="1" ht="9.75" customHeight="1">
      <c r="A63" s="83"/>
      <c r="B63" s="87"/>
      <c r="C63" s="87"/>
      <c r="D63" s="153"/>
      <c r="E63" s="154"/>
      <c r="F63" s="154"/>
      <c r="G63" s="154"/>
      <c r="H63" s="152"/>
      <c r="I63" s="152"/>
      <c r="J63" s="152"/>
      <c r="K63" s="152"/>
      <c r="L63" s="152"/>
      <c r="M63" s="152"/>
      <c r="N63" s="152"/>
      <c r="O63" s="152"/>
    </row>
    <row r="64" spans="1:15" s="1" customFormat="1" ht="15.75">
      <c r="A64" s="23" t="s">
        <v>92</v>
      </c>
      <c r="B64" s="16"/>
      <c r="C64" s="16"/>
      <c r="D64" s="155"/>
      <c r="E64" s="155"/>
      <c r="F64" s="155"/>
      <c r="G64" s="152"/>
      <c r="H64" s="152"/>
      <c r="I64" s="152"/>
      <c r="J64" s="152"/>
      <c r="K64" s="152"/>
      <c r="L64" s="152"/>
      <c r="M64" s="152"/>
      <c r="N64" s="152"/>
      <c r="O64" s="152"/>
    </row>
    <row r="65" spans="1:15" s="1" customFormat="1" ht="15"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</row>
    <row r="66" spans="1:15">
      <c r="A66" s="86"/>
      <c r="B66" s="86"/>
      <c r="C66" s="86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</row>
    <row r="67" spans="1:15">
      <c r="A67" s="86"/>
      <c r="B67" s="86"/>
      <c r="C67" s="86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</row>
    <row r="68" spans="1:15">
      <c r="A68" s="86"/>
      <c r="B68" s="86"/>
      <c r="C68" s="86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</row>
    <row r="69" spans="1:15">
      <c r="A69" s="86"/>
      <c r="B69" s="86"/>
      <c r="C69" s="86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</row>
    <row r="70" spans="1:15">
      <c r="A70" s="86"/>
      <c r="B70" s="86"/>
      <c r="C70" s="86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</row>
    <row r="71" spans="1:15">
      <c r="A71" s="86"/>
      <c r="B71" s="86"/>
      <c r="C71" s="86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</row>
    <row r="72" spans="1:15">
      <c r="A72" s="86"/>
      <c r="B72" s="86"/>
      <c r="C72" s="86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</row>
    <row r="73" spans="1:15">
      <c r="A73" s="86"/>
      <c r="B73" s="86"/>
      <c r="C73" s="86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</row>
    <row r="74" spans="1:15">
      <c r="A74" s="86"/>
      <c r="B74" s="86"/>
      <c r="C74" s="86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</row>
    <row r="75" spans="1:15">
      <c r="A75" s="86"/>
      <c r="B75" s="86"/>
      <c r="C75" s="86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</row>
    <row r="76" spans="1:15">
      <c r="A76" s="86"/>
      <c r="B76" s="86"/>
      <c r="C76" s="86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</row>
    <row r="77" spans="1:15">
      <c r="A77" s="86"/>
      <c r="B77" s="86"/>
      <c r="C77" s="86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</row>
    <row r="78" spans="1:15">
      <c r="A78" s="86"/>
      <c r="B78" s="86"/>
      <c r="C78" s="86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</row>
    <row r="79" spans="1:15">
      <c r="A79" s="86"/>
      <c r="B79" s="86"/>
      <c r="C79" s="86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</row>
    <row r="80" spans="1:15">
      <c r="A80" s="86"/>
      <c r="B80" s="86"/>
      <c r="C80" s="86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</row>
    <row r="81" spans="1:15">
      <c r="A81" s="86"/>
      <c r="B81" s="86"/>
      <c r="C81" s="86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</row>
    <row r="82" spans="1:15">
      <c r="A82" s="86"/>
      <c r="B82" s="86"/>
      <c r="C82" s="86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</row>
    <row r="83" spans="1:15">
      <c r="A83" s="86"/>
      <c r="B83" s="86"/>
      <c r="C83" s="86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</row>
    <row r="84" spans="1:15">
      <c r="A84" s="86"/>
      <c r="B84" s="86"/>
      <c r="C84" s="86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</row>
    <row r="85" spans="1:15">
      <c r="A85" s="86"/>
      <c r="B85" s="86"/>
      <c r="C85" s="86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</row>
    <row r="86" spans="1:15">
      <c r="A86" s="86"/>
      <c r="B86" s="86"/>
      <c r="C86" s="86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</row>
    <row r="87" spans="1:15">
      <c r="A87" s="86"/>
      <c r="B87" s="86"/>
      <c r="C87" s="86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</row>
  </sheetData>
  <mergeCells count="32">
    <mergeCell ref="A55:O55"/>
    <mergeCell ref="B60:D60"/>
    <mergeCell ref="E60:G60"/>
    <mergeCell ref="B61:D61"/>
    <mergeCell ref="B62:D62"/>
    <mergeCell ref="E61:G61"/>
    <mergeCell ref="E62:G62"/>
    <mergeCell ref="B57:D57"/>
    <mergeCell ref="E57:G57"/>
    <mergeCell ref="B58:D58"/>
    <mergeCell ref="E58:G58"/>
    <mergeCell ref="B59:D59"/>
    <mergeCell ref="E59:G59"/>
    <mergeCell ref="A6:O6"/>
    <mergeCell ref="L1:O1"/>
    <mergeCell ref="L2:O2"/>
    <mergeCell ref="L3:O3"/>
    <mergeCell ref="A5:O5"/>
    <mergeCell ref="A7:O7"/>
    <mergeCell ref="A16:A18"/>
    <mergeCell ref="B16:B18"/>
    <mergeCell ref="C16:C18"/>
    <mergeCell ref="D16:G17"/>
    <mergeCell ref="H16:K17"/>
    <mergeCell ref="A13:N13"/>
    <mergeCell ref="A14:N14"/>
    <mergeCell ref="A10:N10"/>
    <mergeCell ref="A11:N11"/>
    <mergeCell ref="A12:N12"/>
    <mergeCell ref="L16:O17"/>
    <mergeCell ref="D8:K8"/>
    <mergeCell ref="D9:K9"/>
  </mergeCells>
  <printOptions horizontalCentered="1" verticalCentered="1"/>
  <pageMargins left="0" right="0" top="0" bottom="0" header="0" footer="0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1 AG</vt:lpstr>
      <vt:lpstr>STUDII-2AG217</vt:lpstr>
      <vt:lpstr>CAMIN-3AG</vt:lpstr>
      <vt:lpstr>'1 AG'!Print_Area</vt:lpstr>
      <vt:lpstr>'CAMIN-3AG'!Print_Area</vt:lpstr>
      <vt:lpstr>'STUDII-2AG217'!Print_Area</vt:lpstr>
      <vt:lpstr>'CAMIN-3AG'!Print_Titles</vt:lpstr>
      <vt:lpstr>'STUDII-2AG217'!Print_Titles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2022-07-04T16:26:58Z</dcterms:modified>
</cp:coreProperties>
</file>